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V:\Traineeships\ADVISORY MEMOS &amp; SPREADSHEETS\SFY 2018-2019\"/>
    </mc:Choice>
  </mc:AlternateContent>
  <bookViews>
    <workbookView xWindow="0" yWindow="0" windowWidth="24000" windowHeight="9510" activeTab="2"/>
  </bookViews>
  <sheets>
    <sheet name="Legal Traineeships" sheetId="1" r:id="rId1"/>
    <sheet name="PEF Calculation" sheetId="13" r:id="rId2"/>
    <sheet name="MC Calculation" sheetId="14" r:id="rId3"/>
    <sheet name="PS&amp;T April 2018" sheetId="12" r:id="rId4"/>
    <sheet name="MC April 2018" sheetId="11" r:id="rId5"/>
    <sheet name="PS&amp;T April 2017 Schedule" sheetId="7" r:id="rId6"/>
    <sheet name="PS&amp;T April 2016 RETRO" sheetId="8" r:id="rId7"/>
    <sheet name="MC April 2017 Schedule" sheetId="10" r:id="rId8"/>
    <sheet name="MC April 2016 RETRO" sheetId="9" r:id="rId9"/>
  </sheets>
  <definedNames>
    <definedName name="_xlnm.Print_Titles" localSheetId="0">'Legal Traineeships'!$1:$1</definedName>
  </definedNames>
  <calcPr calcId="171027"/>
</workbook>
</file>

<file path=xl/calcChain.xml><?xml version="1.0" encoding="utf-8"?>
<calcChain xmlns="http://schemas.openxmlformats.org/spreadsheetml/2006/main">
  <c r="D8" i="11" l="1"/>
  <c r="D17" i="11"/>
  <c r="L25" i="1" l="1"/>
  <c r="L24" i="1"/>
  <c r="K25" i="1"/>
  <c r="K24" i="1"/>
  <c r="L17" i="1"/>
  <c r="L16" i="1"/>
  <c r="K17" i="1"/>
  <c r="K16" i="1"/>
  <c r="L9" i="1"/>
  <c r="L8" i="1"/>
  <c r="K9" i="1"/>
  <c r="K8" i="1"/>
  <c r="C48" i="14" l="1"/>
  <c r="D48" i="14" s="1"/>
  <c r="E48" i="14" s="1"/>
  <c r="F48" i="14" s="1"/>
  <c r="G48" i="14" s="1"/>
  <c r="H48" i="14" s="1"/>
  <c r="I48" i="14" s="1"/>
  <c r="C47" i="14"/>
  <c r="D47" i="14" s="1"/>
  <c r="E47" i="14" s="1"/>
  <c r="F47" i="14" s="1"/>
  <c r="G47" i="14" s="1"/>
  <c r="H47" i="14" s="1"/>
  <c r="I47" i="14" s="1"/>
  <c r="D41" i="14"/>
  <c r="E41" i="14" s="1"/>
  <c r="F41" i="14" s="1"/>
  <c r="G41" i="14" s="1"/>
  <c r="H41" i="14" s="1"/>
  <c r="I41" i="14" s="1"/>
  <c r="C41" i="14"/>
  <c r="C40" i="14"/>
  <c r="D40" i="14" s="1"/>
  <c r="E40" i="14" s="1"/>
  <c r="F40" i="14" s="1"/>
  <c r="C34" i="14"/>
  <c r="D34" i="14" s="1"/>
  <c r="E34" i="14" s="1"/>
  <c r="F34" i="14" s="1"/>
  <c r="C33" i="14"/>
  <c r="D33" i="14" s="1"/>
  <c r="E33" i="14" s="1"/>
  <c r="F33" i="14" s="1"/>
  <c r="C27" i="14"/>
  <c r="D27" i="14" s="1"/>
  <c r="E27" i="14" s="1"/>
  <c r="F27" i="14" s="1"/>
  <c r="C26" i="14"/>
  <c r="D26" i="14" s="1"/>
  <c r="E26" i="14" s="1"/>
  <c r="F26" i="14" s="1"/>
  <c r="C20" i="14"/>
  <c r="D20" i="14" s="1"/>
  <c r="E20" i="14" s="1"/>
  <c r="F20" i="14" s="1"/>
  <c r="C19" i="14"/>
  <c r="D19" i="14" s="1"/>
  <c r="E19" i="14" s="1"/>
  <c r="F19" i="14" s="1"/>
  <c r="H27" i="14" l="1"/>
  <c r="I27" i="14" s="1"/>
  <c r="J27" i="14" s="1"/>
  <c r="G27" i="14"/>
  <c r="G26" i="14"/>
  <c r="H26" i="14" s="1"/>
  <c r="I26" i="14" s="1"/>
  <c r="J26" i="14" s="1"/>
  <c r="K26" i="14" s="1"/>
  <c r="H9" i="1" s="1"/>
  <c r="H33" i="14"/>
  <c r="I33" i="14" s="1"/>
  <c r="J33" i="14" s="1"/>
  <c r="K33" i="14" s="1"/>
  <c r="H16" i="1" s="1"/>
  <c r="G33" i="14"/>
  <c r="G20" i="14"/>
  <c r="H20" i="14" s="1"/>
  <c r="I20" i="14" s="1"/>
  <c r="J20" i="14" s="1"/>
  <c r="K20" i="14" s="1"/>
  <c r="J8" i="1" s="1"/>
  <c r="H34" i="14"/>
  <c r="I34" i="14" s="1"/>
  <c r="J34" i="14" s="1"/>
  <c r="K34" i="14" s="1"/>
  <c r="J16" i="1" s="1"/>
  <c r="G34" i="14"/>
  <c r="J47" i="14"/>
  <c r="K47" i="14" s="1"/>
  <c r="H24" i="1" s="1"/>
  <c r="J17" i="1"/>
  <c r="J41" i="14"/>
  <c r="K41" i="14" s="1"/>
  <c r="G19" i="14"/>
  <c r="H19" i="14" s="1"/>
  <c r="I19" i="14" s="1"/>
  <c r="J19" i="14" s="1"/>
  <c r="K19" i="14" s="1"/>
  <c r="H8" i="1" s="1"/>
  <c r="H40" i="14"/>
  <c r="I40" i="14" s="1"/>
  <c r="J40" i="14" s="1"/>
  <c r="G40" i="14"/>
  <c r="J48" i="14"/>
  <c r="K48" i="14" s="1"/>
  <c r="J24" i="1" s="1"/>
  <c r="K40" i="14"/>
  <c r="H17" i="1" s="1"/>
  <c r="K27" i="14"/>
  <c r="J9" i="1" s="1"/>
  <c r="D52" i="13"/>
  <c r="E52" i="13" s="1"/>
  <c r="F52" i="13" s="1"/>
  <c r="G52" i="13" s="1"/>
  <c r="H52" i="13" s="1"/>
  <c r="I52" i="13" s="1"/>
  <c r="I24" i="1" s="1"/>
  <c r="C52" i="13"/>
  <c r="C51" i="13"/>
  <c r="D51" i="13" s="1"/>
  <c r="E51" i="13" s="1"/>
  <c r="F51" i="13" s="1"/>
  <c r="G51" i="13" s="1"/>
  <c r="H51" i="13" s="1"/>
  <c r="I51" i="13" s="1"/>
  <c r="G24" i="1" s="1"/>
  <c r="C44" i="13"/>
  <c r="D44" i="13" s="1"/>
  <c r="E44" i="13" s="1"/>
  <c r="F44" i="13" s="1"/>
  <c r="G44" i="13" s="1"/>
  <c r="H44" i="13" s="1"/>
  <c r="I44" i="13" s="1"/>
  <c r="I17" i="1" s="1"/>
  <c r="C43" i="13"/>
  <c r="D43" i="13" s="1"/>
  <c r="E43" i="13" s="1"/>
  <c r="F43" i="13" s="1"/>
  <c r="G43" i="13" s="1"/>
  <c r="H43" i="13" s="1"/>
  <c r="I43" i="13" s="1"/>
  <c r="G17" i="1" s="1"/>
  <c r="D36" i="13"/>
  <c r="E36" i="13" s="1"/>
  <c r="F36" i="13" s="1"/>
  <c r="G36" i="13" s="1"/>
  <c r="H36" i="13" s="1"/>
  <c r="I36" i="13" s="1"/>
  <c r="I16" i="1" s="1"/>
  <c r="C36" i="13"/>
  <c r="C35" i="13"/>
  <c r="D35" i="13" s="1"/>
  <c r="E35" i="13" s="1"/>
  <c r="F35" i="13" s="1"/>
  <c r="G35" i="13" s="1"/>
  <c r="H35" i="13" s="1"/>
  <c r="I35" i="13" s="1"/>
  <c r="G16" i="1" s="1"/>
  <c r="D28" i="13"/>
  <c r="E28" i="13" s="1"/>
  <c r="F28" i="13" s="1"/>
  <c r="G28" i="13" s="1"/>
  <c r="H28" i="13" s="1"/>
  <c r="I28" i="13" s="1"/>
  <c r="I9" i="1" s="1"/>
  <c r="C28" i="13"/>
  <c r="C27" i="13"/>
  <c r="D27" i="13" s="1"/>
  <c r="E27" i="13" s="1"/>
  <c r="F27" i="13" s="1"/>
  <c r="G27" i="13" s="1"/>
  <c r="H27" i="13" s="1"/>
  <c r="I27" i="13" s="1"/>
  <c r="G9" i="1" s="1"/>
  <c r="C20" i="13"/>
  <c r="D20" i="13" s="1"/>
  <c r="E20" i="13" s="1"/>
  <c r="F20" i="13" s="1"/>
  <c r="G20" i="13" s="1"/>
  <c r="H20" i="13" s="1"/>
  <c r="I20" i="13" s="1"/>
  <c r="I8" i="1" s="1"/>
  <c r="C19" i="13"/>
  <c r="D19" i="13" s="1"/>
  <c r="E19" i="13" s="1"/>
  <c r="F19" i="13" s="1"/>
  <c r="G19" i="13" s="1"/>
  <c r="H19" i="13" s="1"/>
  <c r="I19" i="13" s="1"/>
  <c r="G8" i="1" s="1"/>
  <c r="C12" i="14" l="1"/>
  <c r="D12" i="14" s="1"/>
  <c r="E12" i="14" s="1"/>
  <c r="F12" i="14" s="1"/>
  <c r="C11" i="14"/>
  <c r="D11" i="14" s="1"/>
  <c r="E11" i="14" s="1"/>
  <c r="F11" i="14" s="1"/>
  <c r="C10" i="14"/>
  <c r="D10" i="14" s="1"/>
  <c r="E10" i="14" s="1"/>
  <c r="F10" i="14" s="1"/>
  <c r="C9" i="14"/>
  <c r="D9" i="14" s="1"/>
  <c r="E9" i="14" s="1"/>
  <c r="F9" i="14" s="1"/>
  <c r="C8" i="14"/>
  <c r="D8" i="14" s="1"/>
  <c r="E8" i="14" s="1"/>
  <c r="F8" i="14" s="1"/>
  <c r="C7" i="14"/>
  <c r="D7" i="14" s="1"/>
  <c r="E7" i="14" s="1"/>
  <c r="F7" i="14" s="1"/>
  <c r="C12" i="13"/>
  <c r="D12" i="13" s="1"/>
  <c r="E12" i="13" s="1"/>
  <c r="F12" i="13" s="1"/>
  <c r="G12" i="13" s="1"/>
  <c r="H12" i="13" s="1"/>
  <c r="I12" i="13" s="1"/>
  <c r="D25" i="1" s="1"/>
  <c r="C11" i="13"/>
  <c r="D11" i="13" s="1"/>
  <c r="E11" i="13" s="1"/>
  <c r="F11" i="13" s="1"/>
  <c r="G11" i="13" s="1"/>
  <c r="H11" i="13" s="1"/>
  <c r="I11" i="13" s="1"/>
  <c r="D24" i="1" s="1"/>
  <c r="C10" i="13"/>
  <c r="D10" i="13" s="1"/>
  <c r="E10" i="13" s="1"/>
  <c r="F10" i="13" s="1"/>
  <c r="G10" i="13" s="1"/>
  <c r="H10" i="13" s="1"/>
  <c r="I10" i="13" s="1"/>
  <c r="D17" i="1" s="1"/>
  <c r="C9" i="13"/>
  <c r="D9" i="13" s="1"/>
  <c r="E9" i="13" s="1"/>
  <c r="F9" i="13" s="1"/>
  <c r="G9" i="13" s="1"/>
  <c r="H9" i="13" s="1"/>
  <c r="I9" i="13" s="1"/>
  <c r="D16" i="1" s="1"/>
  <c r="C8" i="13"/>
  <c r="D8" i="13" s="1"/>
  <c r="E8" i="13" s="1"/>
  <c r="F8" i="13" s="1"/>
  <c r="G8" i="13" s="1"/>
  <c r="H8" i="13" s="1"/>
  <c r="I8" i="13" s="1"/>
  <c r="D9" i="1" s="1"/>
  <c r="C7" i="13"/>
  <c r="D7" i="13" s="1"/>
  <c r="E7" i="13" s="1"/>
  <c r="F7" i="13" s="1"/>
  <c r="G7" i="13" s="1"/>
  <c r="H7" i="13" s="1"/>
  <c r="I7" i="13" s="1"/>
  <c r="D8" i="1" s="1"/>
  <c r="H10" i="14" l="1"/>
  <c r="I10" i="14" s="1"/>
  <c r="J10" i="14" s="1"/>
  <c r="G10" i="14"/>
  <c r="H9" i="14"/>
  <c r="I9" i="14" s="1"/>
  <c r="J9" i="14" s="1"/>
  <c r="G9" i="14"/>
  <c r="H7" i="14"/>
  <c r="I7" i="14" s="1"/>
  <c r="J7" i="14" s="1"/>
  <c r="K7" i="14" s="1"/>
  <c r="E8" i="1" s="1"/>
  <c r="G7" i="14"/>
  <c r="H11" i="14"/>
  <c r="I11" i="14" s="1"/>
  <c r="J11" i="14" s="1"/>
  <c r="K11" i="14" s="1"/>
  <c r="E24" i="1" s="1"/>
  <c r="G11" i="14"/>
  <c r="H8" i="14"/>
  <c r="I8" i="14" s="1"/>
  <c r="J8" i="14" s="1"/>
  <c r="G8" i="14"/>
  <c r="H12" i="14"/>
  <c r="I12" i="14" s="1"/>
  <c r="J12" i="14" s="1"/>
  <c r="K12" i="14" s="1"/>
  <c r="E25" i="1" s="1"/>
  <c r="G12" i="14"/>
  <c r="K8" i="14"/>
  <c r="E9" i="1" s="1"/>
  <c r="K9" i="14"/>
  <c r="E16" i="1" s="1"/>
  <c r="K10" i="14"/>
  <c r="E17" i="1" s="1"/>
  <c r="D31" i="11"/>
  <c r="D30" i="11"/>
  <c r="D29" i="11"/>
  <c r="D28" i="11"/>
  <c r="D27" i="11"/>
  <c r="D26" i="11"/>
  <c r="D25" i="11"/>
  <c r="D24" i="11"/>
  <c r="D23" i="11"/>
  <c r="D22" i="11"/>
  <c r="D21" i="11"/>
  <c r="D20" i="11"/>
  <c r="D19" i="11"/>
  <c r="D18" i="11"/>
  <c r="D16" i="11"/>
  <c r="D15" i="11"/>
  <c r="D14" i="11"/>
  <c r="D13" i="11"/>
  <c r="D12" i="11"/>
  <c r="D11" i="11"/>
  <c r="D10" i="11"/>
  <c r="D9" i="11"/>
  <c r="D7" i="11"/>
  <c r="D6" i="11"/>
  <c r="D5" i="11"/>
  <c r="D4" i="11"/>
  <c r="D31" i="9"/>
  <c r="D30" i="9"/>
  <c r="D29" i="9"/>
  <c r="D28" i="9"/>
  <c r="D27" i="9"/>
  <c r="D26" i="9"/>
  <c r="D25" i="9"/>
  <c r="D24" i="9"/>
  <c r="D23" i="9"/>
  <c r="D22" i="9"/>
  <c r="D21" i="9"/>
  <c r="D20" i="9"/>
  <c r="D19" i="9"/>
  <c r="D18" i="9"/>
  <c r="D17" i="9"/>
  <c r="D16" i="9"/>
  <c r="D15" i="9"/>
  <c r="D14" i="9"/>
  <c r="D13" i="9"/>
  <c r="D12" i="9"/>
  <c r="D11" i="9"/>
  <c r="D10" i="9"/>
  <c r="D9" i="9"/>
  <c r="D8" i="9"/>
  <c r="D7" i="9"/>
  <c r="D6" i="9"/>
  <c r="D5" i="9"/>
  <c r="D4" i="9"/>
  <c r="D30" i="10"/>
  <c r="D29" i="10"/>
  <c r="D28" i="10"/>
  <c r="D27" i="10"/>
  <c r="D24" i="10"/>
  <c r="D23" i="10"/>
  <c r="D21" i="10"/>
  <c r="D20" i="10"/>
  <c r="D19" i="10"/>
  <c r="D13" i="10"/>
  <c r="D12" i="10"/>
  <c r="D10" i="10"/>
  <c r="D9" i="10"/>
  <c r="D8" i="10"/>
  <c r="D7" i="10"/>
  <c r="D5" i="10"/>
  <c r="D4" i="10" l="1"/>
</calcChain>
</file>

<file path=xl/sharedStrings.xml><?xml version="1.0" encoding="utf-8"?>
<sst xmlns="http://schemas.openxmlformats.org/spreadsheetml/2006/main" count="322" uniqueCount="96">
  <si>
    <t>Trainee Title</t>
  </si>
  <si>
    <t>Law School Graduation (or other eligibility to take the NYS Bar Examination).</t>
  </si>
  <si>
    <t>Advancement</t>
  </si>
  <si>
    <t>Admission to the NYS Bar and no subsequent experience.</t>
  </si>
  <si>
    <t>FIRST LEVEL (Attorney Trainee)</t>
  </si>
  <si>
    <t>SECOND LEVEL (Assistant Attorney)</t>
  </si>
  <si>
    <t>Grade</t>
  </si>
  <si>
    <t>Hiring Rate</t>
  </si>
  <si>
    <t>Job Rate</t>
  </si>
  <si>
    <t>Per Adv</t>
  </si>
  <si>
    <t>Qualifications</t>
  </si>
  <si>
    <t>Not To Exceed Amount</t>
  </si>
  <si>
    <r>
      <t xml:space="preserve">Admission to the NYS Bar and twenty-six (26) weeks of subsequent experience </t>
    </r>
    <r>
      <rPr>
        <b/>
        <u/>
        <sz val="10"/>
        <rFont val="Arial"/>
        <family val="2"/>
      </rPr>
      <t>OR</t>
    </r>
    <r>
      <rPr>
        <sz val="10"/>
        <rFont val="Arial"/>
      </rPr>
      <t xml:space="preserve"> twenty-six (26) weeks of service as a Assistant Attorney 1.</t>
    </r>
  </si>
  <si>
    <r>
      <t xml:space="preserve">Admission to the NYS Bar and fifty-two (52) weeks subsequent experience </t>
    </r>
    <r>
      <rPr>
        <b/>
        <u/>
        <sz val="10"/>
        <rFont val="Arial"/>
        <family val="2"/>
      </rPr>
      <t>OR</t>
    </r>
    <r>
      <rPr>
        <sz val="10"/>
        <rFont val="Arial"/>
      </rPr>
      <t xml:space="preserve"> twenty-six (26) weeks of service as an Assistant Attorney 2.</t>
    </r>
  </si>
  <si>
    <t>Job Rate Advance</t>
  </si>
  <si>
    <t>Law School Graduation (or other eligibility to take the NYS Bar Examination) and twenty-six (26) weeks' experience.</t>
  </si>
  <si>
    <t>Journey Level (aka "Full Performance Level" or "Target Titles")</t>
  </si>
  <si>
    <t>M1</t>
  </si>
  <si>
    <t>M2</t>
  </si>
  <si>
    <t>M3</t>
  </si>
  <si>
    <t>M4</t>
  </si>
  <si>
    <t>M5</t>
  </si>
  <si>
    <t>M6</t>
  </si>
  <si>
    <t>M7</t>
  </si>
  <si>
    <t>M8</t>
  </si>
  <si>
    <t>Performance Advancement Upon Completion of a Level (Effective Performance)</t>
  </si>
  <si>
    <t>PS&amp;T</t>
  </si>
  <si>
    <t>M/C</t>
  </si>
  <si>
    <t>Performance Advancement Upon Completion of a Level (Outstanding Performance or Substantially Exceeds Expectations)</t>
  </si>
  <si>
    <t>PS&amp;T Grade 25 Job Rate</t>
  </si>
  <si>
    <t>M/C M-1 Job Rate</t>
  </si>
  <si>
    <t>Base Salary Amount</t>
  </si>
  <si>
    <t>PST April 2017</t>
  </si>
  <si>
    <t>PST April 2016 RETRO</t>
  </si>
  <si>
    <t>M/C April 2016 RETRO</t>
  </si>
  <si>
    <t>M/C April 2017</t>
  </si>
  <si>
    <t>M/C April 2018</t>
  </si>
  <si>
    <t>PST April 2018</t>
  </si>
  <si>
    <r>
      <t xml:space="preserve">Admission to the NYS Bar and seventy-eight (78) weeks subsequent experience </t>
    </r>
    <r>
      <rPr>
        <b/>
        <u/>
        <sz val="10"/>
        <rFont val="Arial"/>
        <family val="2"/>
      </rPr>
      <t>OR</t>
    </r>
    <r>
      <rPr>
        <sz val="10"/>
        <rFont val="Arial"/>
      </rPr>
      <t xml:space="preserve"> twenty-six (26) weeks of service as an Attorney 1, Assistant Hearing Officer 1, Attorney 1 (Financial Services), Motor Vehicle Referee Trainee 1 (all parenthetics), or Assistant Unemployment Insurance Referee 1.</t>
    </r>
  </si>
  <si>
    <t xml:space="preserve">*If discrepancies occur between our calculated amounts, and the amounts published in an OSC Payroll Bulletin, manual entries will be made to conform with the OSC Payroll Bulletin.  </t>
  </si>
  <si>
    <t>Attorney Trainee 1
Trial Examiner Trainee 1</t>
  </si>
  <si>
    <t>Attorney Trainee 2
Trial Examiner Trainee 2</t>
  </si>
  <si>
    <t>Assistant Attorney 1
Trial Examiner Trainee 3</t>
  </si>
  <si>
    <t>Assistant Attorney 2
Trial Examiner Trainee 4</t>
  </si>
  <si>
    <t>Attorney 1, Assistant Hearing Officer 1, Motor Vehicle Referee Trainee 1 (all parenthetics), Attorney 1 (Financial Services), Assistant Unemployment Insurance Referee 1, or Trial Examiner Trainee 5.</t>
  </si>
  <si>
    <t>Attorney 2, Assistant Hearing Officer 2, Motor Vehicle Referee Trainee 2 (all parenthetics), Attorney 2 (Financial Services), Assistant Unemployment Insurance Referee 2, Trail Examiner Trainee 6</t>
  </si>
  <si>
    <t>Hiring Rates</t>
  </si>
  <si>
    <t>Note: The formula for the hiring rate rounds to the nearest dollar based on past practice when applying a GSI.</t>
  </si>
  <si>
    <t>Title</t>
  </si>
  <si>
    <t>4/1/2008 Hiring Rate</t>
  </si>
  <si>
    <t>4/1/2009 (3% GSI)</t>
  </si>
  <si>
    <t>4/1/2010 (4% GSI)</t>
  </si>
  <si>
    <t>Attorney Trainee 1</t>
  </si>
  <si>
    <t>Attorney Trainee 2</t>
  </si>
  <si>
    <t>Assistant Attorney 1</t>
  </si>
  <si>
    <t>Assistant Attorney 2</t>
  </si>
  <si>
    <t>Attorney 1</t>
  </si>
  <si>
    <t>Attorney 2</t>
  </si>
  <si>
    <t>Performance Advances Attorney Trainee 1</t>
  </si>
  <si>
    <t xml:space="preserve">Note: The formula used rounds up for the performance advance amount based on past practice when applying a GSI. </t>
  </si>
  <si>
    <t>Performance Advance</t>
  </si>
  <si>
    <t>4/1/2008 Hiring Performance Advance Amount</t>
  </si>
  <si>
    <t>7/1/2014 (2% GSI)</t>
  </si>
  <si>
    <t>4/1/2015 (2% GSI)</t>
  </si>
  <si>
    <t>4/1/2016 (2% GSI)</t>
  </si>
  <si>
    <t>4/1/2017 (2% GSI)</t>
  </si>
  <si>
    <t>Meets</t>
  </si>
  <si>
    <t>Sub-Exceeds</t>
  </si>
  <si>
    <t>Performance Advances Attorney Trainee 2</t>
  </si>
  <si>
    <t>Performance Advances Assistant Attorney 1</t>
  </si>
  <si>
    <t>Performance Advances Assistant Attorney 2</t>
  </si>
  <si>
    <t>Performance Advances Attorney 1</t>
  </si>
  <si>
    <t>4/1/2008 (3% GSI)</t>
  </si>
  <si>
    <t>4/1/2016 (2% Retro)</t>
  </si>
  <si>
    <t>4/1/2017 (2% Parity)</t>
  </si>
  <si>
    <t>4/1/2014 (2% GSI)</t>
  </si>
  <si>
    <t>7/1/2015 (2% Parity)</t>
  </si>
  <si>
    <t>4/1/2016 (2% Parity)</t>
  </si>
  <si>
    <t>Advance to the Attorney 2, Assistant Hearing Officer 2, Motor Vehicle Referee Trainee 2 (all parenthetics), Attorney 2 (Financial Services), or Assistant Unemployment Insurance Referee 2, level upon completion of twenty-six (26) weeks as a Attorney 1, Assistant Hearing Officer 1, or Assistant Unemployment Insurance Referee 1.  See asterisk (*) about early advancement.  The salary payable at the next level in most instances will include a performance advancement consummate with performance on top of current traineeship salary.</t>
  </si>
  <si>
    <t>Completion of the Traineeship and advancement to the appropriate full performance level title upon completion of twenty-six (26) weeks as a Attorney 2, Assistant Hearing Officer 2, Motor Vehicle Referee Trainee 2 (all parenthetics), Attorney 2 (Financial Services),  or Assistant Unemployment Insurance Referee 2.  The salary payable at the next level in most instances will include a performance advancement commensurate with performance on top of current traineeship salary.</t>
  </si>
  <si>
    <t>THIRD LEVEL (Attorney, Assistant Hearing Officer, Motor Vehicle Referee, Unemployment Insurance Referee, Assistant Trial Examiner)</t>
  </si>
  <si>
    <t>Advance to the Attorney 1, Assistant Hearing Officer 1 , Motor Vehicle Referee Trainee 1 (all parenthetics), Attorney 1 (Financial Services), or Assistant Unemployment Insurance Referee 1, level upon completion of twenty-six (26) weeks as an Assistant Attorney 2.   The salary payable at the next level in most instances will include a performance advancement commensurate with performance on top of current traineeship salary.</t>
  </si>
  <si>
    <t>Advance to Assistant Attorney 2 level upon completion of twenty-six (26) weeks as an Assistant Attorney 1.   The salary payable at the next level in most instances will include a performance advancement commensurate with performance on top of current traineeship salary.</t>
  </si>
  <si>
    <t>Upon admission to the NYS Bar, advance directly to Assistant Attorney 1.   If not admitted to the NYS Bar within two (2) years of appointment, Traineeship must be terminated.  The salary payable at the next level in most instances will include a performance advancement commensurate with performance on top of current traineeship salary.</t>
  </si>
  <si>
    <t>Advance to Attorney Trainee 2 level upon completion of twenty-six (26) weeks as a Trainee 1.  Upon admission to the NYS Bar, advance directly to Assistant Attorney 1.  If not admitted to the NYS Bar within two (2) years of appointment, Traineeship must be terminated.  The salary payable at the next level in most instances will include a performance advancement commensurate with performance on top of current traineeship salary.</t>
  </si>
  <si>
    <t xml:space="preserve">* Early advancement to the full performance level title ("fast tracking") is available and can reduce the total Traineeship by twenty-six (26) weeks IF: 1) an incumbent had one (1) full year of service as an Assistant Attorney 1 and Assistant Attorney 2, whose performance was rated outstanding at the end of that service; AND 2) an incumbent received a rating of outstanding after twenty-six (26) weeks in the Attorney 1, Assistant Hearing Officer 1, Motor Vehicle Referee Trainee 1 (and all parenthetics), Attorney 1 (Financial Services), or Assistant Unemployment Insurance Referee 1.  
For example: 
If a trainee's performance as an Assistant Attorney 1 and 2, and Attorney 1, is rated outstanding, they may be eligible for early advancement to Senior Attorney, reducing your traineeship by six months. Similarly, if their performance as an Assistant Attorney 1 and 2, and Assistant Hearing Officer 1, is rated outstanding, they may be eligible for early advancement to Hearing Officer, reducing their traineeship by six months.
Nominations for early advancement must be submitted and approved by the Department of Civil Service.
</t>
  </si>
  <si>
    <t>PS&amp;T and M/C Legal Traineeships (Legal Specialties), Fiscal Year 2018-2019, Revised April 2018</t>
  </si>
  <si>
    <t>4/1/2018 (2% GSI)</t>
  </si>
  <si>
    <t>Enter the 2008 hiring rate for the trainee title in cell B6 to calculate the rate for each fiscal year up to 2018</t>
  </si>
  <si>
    <t>Enter the 2008 trainee performance advance amount for each rating in cell B6 to calculate the amount for each fiscal year up to 2018</t>
  </si>
  <si>
    <t xml:space="preserve"> </t>
  </si>
  <si>
    <t>The Legal Specialities Traineeship can lead to the Target Titles of Senior Attorney, Senior Attorney (Financial Services), Hearing Officer, Unemployment Insurance Referee, Senior Attorney (Realty) and Motor Vehicle Referee.  All are allocated to Grade 25 when in the PS&amp;T negotiation unit.  The Assistant Trial Examiner title is allocated to M-1 in the M/C unit.  The overwhleming majority of items within all these titles are within the PS&amp;T unit.  At the time of writing the Job Rate for PS&amp;T Grade 25 is $102,661, and the Hiring Rate is $81,446.  The Job Rate for M/C M-1 is $100,091, and the Hiring Rate is $79,184.</t>
  </si>
  <si>
    <t>Rate Calculator for PEF Legal Traineeships 2008 - 2018</t>
  </si>
  <si>
    <t>Rate Calculator for M/C Legal Traineeships 2008 - 2018</t>
  </si>
  <si>
    <t>These spreadsheets are an advisory tool only and do not encompass all possible scenarios. Please refer to the accompanying memo for additional information.</t>
  </si>
  <si>
    <t>4/1/2018 (1% Parity)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</si>
</sst>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6" formatCode="&quot;$&quot;#,##0_);[Red]\(&quot;$&quot;#,##0\)"/>
    <numFmt numFmtId="44" formatCode="_(&quot;$&quot;* #,##0.00_);_(&quot;$&quot;* \(#,##0.00\);_(&quot;$&quot;* &quot;-&quot;??_);_(@_)"/>
    <numFmt numFmtId="164" formatCode="&quot;$&quot;#,##0"/>
    <numFmt numFmtId="165" formatCode="&quot;$&quot;#,##0.00"/>
  </numFmts>
  <fonts count="20">
    <font>
      <sz val="10"/>
      <name val="Arial"/>
    </font>
    <font>
      <sz val="11"/>
      <color theme="1"/>
      <name val="Calibri"/>
      <family val="2"/>
      <scheme val="minor"/>
    </font>
    <font>
      <sz val="11"/>
      <color theme="1"/>
      <name val="Calibri"/>
      <family val="2"/>
      <scheme val="minor"/>
    </font>
    <font>
      <sz val="12"/>
      <color theme="1"/>
      <name val="Times New Roman"/>
      <family val="2"/>
    </font>
    <font>
      <sz val="8"/>
      <name val="Arial"/>
      <family val="2"/>
    </font>
    <font>
      <b/>
      <i/>
      <u/>
      <sz val="16"/>
      <name val="Arial"/>
      <family val="2"/>
    </font>
    <font>
      <b/>
      <u/>
      <sz val="10"/>
      <name val="Arial"/>
      <family val="2"/>
    </font>
    <font>
      <sz val="10"/>
      <name val="Arial"/>
      <family val="2"/>
    </font>
    <font>
      <b/>
      <sz val="10"/>
      <name val="Arial"/>
      <family val="2"/>
    </font>
    <font>
      <b/>
      <u/>
      <sz val="12"/>
      <name val="Arial"/>
      <family val="2"/>
    </font>
    <font>
      <sz val="12"/>
      <name val="Arial"/>
      <family val="2"/>
    </font>
    <font>
      <b/>
      <sz val="16"/>
      <name val="Arial"/>
      <family val="2"/>
    </font>
    <font>
      <sz val="10"/>
      <name val="Arial"/>
    </font>
    <font>
      <sz val="12"/>
      <name val="Arial Unicode MS"/>
      <family val="2"/>
    </font>
    <font>
      <b/>
      <sz val="12"/>
      <name val="Arial"/>
      <family val="2"/>
    </font>
    <font>
      <sz val="12"/>
      <color theme="1"/>
      <name val="Arial"/>
      <family val="2"/>
    </font>
    <font>
      <b/>
      <sz val="11"/>
      <color theme="1"/>
      <name val="Calibri"/>
      <family val="2"/>
      <scheme val="minor"/>
    </font>
    <font>
      <sz val="11"/>
      <color rgb="FF00B0F0"/>
      <name val="Calibri"/>
      <family val="2"/>
      <scheme val="minor"/>
    </font>
    <font>
      <b/>
      <sz val="11"/>
      <name val="Calibri"/>
      <family val="2"/>
      <scheme val="minor"/>
    </font>
    <font>
      <sz val="11"/>
      <name val="Calibri"/>
      <family val="2"/>
      <scheme val="minor"/>
    </font>
  </fonts>
  <fills count="5">
    <fill>
      <patternFill patternType="none"/>
    </fill>
    <fill>
      <patternFill patternType="gray125"/>
    </fill>
    <fill>
      <patternFill patternType="solid">
        <fgColor indexed="22"/>
        <bgColor indexed="64"/>
      </patternFill>
    </fill>
    <fill>
      <patternFill patternType="solid">
        <fgColor rgb="FFFFC000"/>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s>
  <cellStyleXfs count="5">
    <xf numFmtId="0" fontId="0" fillId="0" borderId="0"/>
    <xf numFmtId="0" fontId="3" fillId="0" borderId="0"/>
    <xf numFmtId="0" fontId="12" fillId="0" borderId="0"/>
    <xf numFmtId="0" fontId="2" fillId="0" borderId="0"/>
    <xf numFmtId="44" fontId="12" fillId="0" borderId="0" applyFont="0" applyFill="0" applyBorder="0" applyAlignment="0" applyProtection="0"/>
  </cellStyleXfs>
  <cellXfs count="183">
    <xf numFmtId="0" fontId="0" fillId="0" borderId="0" xfId="0"/>
    <xf numFmtId="0" fontId="5" fillId="0" borderId="0" xfId="0" applyFont="1"/>
    <xf numFmtId="0" fontId="0" fillId="0" borderId="4" xfId="0" applyBorder="1" applyAlignment="1">
      <alignment horizontal="left" vertical="top" wrapText="1"/>
    </xf>
    <xf numFmtId="0" fontId="0" fillId="0" borderId="5" xfId="0" applyBorder="1" applyAlignment="1">
      <alignment vertical="top" wrapText="1"/>
    </xf>
    <xf numFmtId="0" fontId="0" fillId="0" borderId="4" xfId="0" applyBorder="1" applyAlignment="1">
      <alignment vertical="top" wrapText="1"/>
    </xf>
    <xf numFmtId="0" fontId="0" fillId="0" borderId="0" xfId="0" applyNumberFormat="1"/>
    <xf numFmtId="0" fontId="0" fillId="0" borderId="1" xfId="0" applyBorder="1" applyAlignment="1">
      <alignment horizontal="left" vertical="top" wrapText="1"/>
    </xf>
    <xf numFmtId="164" fontId="0" fillId="0" borderId="1" xfId="0" applyNumberFormat="1" applyBorder="1" applyAlignment="1">
      <alignment horizontal="center" vertical="top"/>
    </xf>
    <xf numFmtId="0" fontId="0" fillId="0" borderId="8" xfId="0" applyBorder="1" applyAlignment="1">
      <alignment horizontal="left" vertical="top" wrapText="1"/>
    </xf>
    <xf numFmtId="0" fontId="0" fillId="0" borderId="0" xfId="0" applyAlignment="1">
      <alignment wrapText="1"/>
    </xf>
    <xf numFmtId="164" fontId="0" fillId="0" borderId="7" xfId="0" applyNumberFormat="1" applyBorder="1" applyAlignment="1">
      <alignment horizontal="center" vertical="top" wrapText="1"/>
    </xf>
    <xf numFmtId="0" fontId="7" fillId="0" borderId="4" xfId="0" applyFont="1" applyBorder="1" applyAlignment="1">
      <alignment vertical="top" wrapText="1"/>
    </xf>
    <xf numFmtId="0" fontId="12" fillId="0" borderId="0" xfId="2" applyBorder="1" applyAlignment="1">
      <alignment horizontal="left" vertical="top" wrapText="1"/>
    </xf>
    <xf numFmtId="0" fontId="7" fillId="0" borderId="0" xfId="2" applyFont="1" applyFill="1" applyBorder="1" applyAlignment="1">
      <alignment vertical="top"/>
    </xf>
    <xf numFmtId="0" fontId="3" fillId="0" borderId="0" xfId="1" applyBorder="1"/>
    <xf numFmtId="3" fontId="8" fillId="2" borderId="1" xfId="0" applyNumberFormat="1" applyFont="1" applyFill="1" applyBorder="1" applyAlignment="1">
      <alignment horizontal="center" vertical="center" wrapText="1"/>
    </xf>
    <xf numFmtId="0" fontId="0" fillId="0" borderId="0" xfId="0" applyAlignment="1">
      <alignment horizontal="center" vertical="center"/>
    </xf>
    <xf numFmtId="0" fontId="9" fillId="0" borderId="3" xfId="0" applyFont="1"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8" fillId="2" borderId="1" xfId="0" applyFont="1" applyFill="1" applyBorder="1" applyAlignment="1">
      <alignment horizontal="center" vertical="center" wrapText="1"/>
    </xf>
    <xf numFmtId="0" fontId="10" fillId="0" borderId="0" xfId="0" applyFont="1" applyAlignment="1">
      <alignment horizontal="left"/>
    </xf>
    <xf numFmtId="0" fontId="14" fillId="0" borderId="0" xfId="0" applyFont="1"/>
    <xf numFmtId="0" fontId="10" fillId="0" borderId="0" xfId="0" applyFont="1"/>
    <xf numFmtId="0" fontId="10" fillId="4" borderId="1" xfId="0" applyFont="1" applyFill="1" applyBorder="1" applyAlignment="1">
      <alignment horizontal="center"/>
    </xf>
    <xf numFmtId="0" fontId="10" fillId="3" borderId="1" xfId="0" applyFont="1" applyFill="1" applyBorder="1" applyAlignment="1">
      <alignment horizontal="center"/>
    </xf>
    <xf numFmtId="0" fontId="10" fillId="3" borderId="1" xfId="0" applyFont="1" applyFill="1" applyBorder="1" applyAlignment="1">
      <alignment horizontal="center" wrapText="1"/>
    </xf>
    <xf numFmtId="0" fontId="13" fillId="0" borderId="1" xfId="0" applyFont="1" applyBorder="1" applyAlignment="1">
      <alignment horizontal="right"/>
    </xf>
    <xf numFmtId="6" fontId="15" fillId="0" borderId="1" xfId="0" applyNumberFormat="1" applyFont="1" applyBorder="1"/>
    <xf numFmtId="0" fontId="13" fillId="0" borderId="1" xfId="0" applyFont="1" applyBorder="1"/>
    <xf numFmtId="0" fontId="15" fillId="0" borderId="1" xfId="0" applyFont="1" applyBorder="1"/>
    <xf numFmtId="0" fontId="0" fillId="0" borderId="6" xfId="0" applyBorder="1" applyAlignment="1">
      <alignment horizontal="left" vertical="top" wrapText="1"/>
    </xf>
    <xf numFmtId="0" fontId="7" fillId="0" borderId="3" xfId="0" applyFont="1" applyBorder="1" applyAlignment="1">
      <alignment vertical="top" wrapText="1"/>
    </xf>
    <xf numFmtId="164" fontId="0" fillId="0" borderId="0" xfId="0" applyNumberFormat="1" applyAlignment="1">
      <alignment vertical="top"/>
    </xf>
    <xf numFmtId="164" fontId="0" fillId="0" borderId="1" xfId="0" applyNumberFormat="1" applyBorder="1" applyAlignment="1">
      <alignment vertical="top"/>
    </xf>
    <xf numFmtId="0" fontId="16" fillId="0" borderId="0" xfId="3" applyFont="1"/>
    <xf numFmtId="164" fontId="16" fillId="0" borderId="0" xfId="3" applyNumberFormat="1" applyFont="1"/>
    <xf numFmtId="164" fontId="2" fillId="0" borderId="0" xfId="3" applyNumberFormat="1"/>
    <xf numFmtId="0" fontId="2" fillId="0" borderId="0" xfId="3"/>
    <xf numFmtId="0" fontId="16" fillId="0" borderId="9" xfId="3" applyFont="1" applyBorder="1"/>
    <xf numFmtId="164" fontId="16" fillId="0" borderId="10" xfId="3" applyNumberFormat="1" applyFont="1" applyBorder="1"/>
    <xf numFmtId="164" fontId="2" fillId="0" borderId="10" xfId="3" applyNumberFormat="1" applyBorder="1"/>
    <xf numFmtId="164" fontId="2" fillId="0" borderId="11" xfId="3" applyNumberFormat="1" applyBorder="1"/>
    <xf numFmtId="0" fontId="2" fillId="0" borderId="12" xfId="3" applyFont="1" applyBorder="1"/>
    <xf numFmtId="164" fontId="16" fillId="0" borderId="0" xfId="3" applyNumberFormat="1" applyFont="1" applyBorder="1"/>
    <xf numFmtId="164" fontId="2" fillId="0" borderId="0" xfId="3" applyNumberFormat="1" applyBorder="1"/>
    <xf numFmtId="164" fontId="2" fillId="0" borderId="13" xfId="3" applyNumberFormat="1" applyBorder="1"/>
    <xf numFmtId="0" fontId="2" fillId="0" borderId="12" xfId="3" applyBorder="1"/>
    <xf numFmtId="0" fontId="16" fillId="0" borderId="14" xfId="3" applyFont="1" applyBorder="1"/>
    <xf numFmtId="164" fontId="16" fillId="0" borderId="1" xfId="3" applyNumberFormat="1" applyFont="1" applyBorder="1" applyAlignment="1">
      <alignment wrapText="1"/>
    </xf>
    <xf numFmtId="164" fontId="16" fillId="0" borderId="1" xfId="3" applyNumberFormat="1" applyFont="1" applyBorder="1"/>
    <xf numFmtId="0" fontId="2" fillId="0" borderId="16" xfId="3" applyBorder="1"/>
    <xf numFmtId="164" fontId="2" fillId="0" borderId="17" xfId="3" applyNumberFormat="1" applyBorder="1"/>
    <xf numFmtId="0" fontId="2" fillId="0" borderId="0" xfId="3" applyBorder="1"/>
    <xf numFmtId="164" fontId="2" fillId="0" borderId="0" xfId="3" applyNumberFormat="1" applyBorder="1" applyAlignment="1">
      <alignment wrapText="1"/>
    </xf>
    <xf numFmtId="164" fontId="2" fillId="0" borderId="0" xfId="3" applyNumberFormat="1" applyBorder="1" applyAlignment="1">
      <alignment vertical="top" wrapText="1"/>
    </xf>
    <xf numFmtId="0" fontId="2" fillId="0" borderId="0" xfId="3" applyFill="1"/>
    <xf numFmtId="164" fontId="2" fillId="0" borderId="0" xfId="3" applyNumberFormat="1" applyFill="1"/>
    <xf numFmtId="164" fontId="17" fillId="0" borderId="0" xfId="3" applyNumberFormat="1" applyFont="1" applyFill="1"/>
    <xf numFmtId="164" fontId="17" fillId="0" borderId="10" xfId="3" applyNumberFormat="1" applyFont="1" applyBorder="1"/>
    <xf numFmtId="164" fontId="17" fillId="0" borderId="0" xfId="3" applyNumberFormat="1" applyFont="1" applyBorder="1"/>
    <xf numFmtId="164" fontId="16" fillId="0" borderId="15" xfId="3" applyNumberFormat="1" applyFont="1" applyBorder="1"/>
    <xf numFmtId="0" fontId="2" fillId="0" borderId="14" xfId="3" applyBorder="1"/>
    <xf numFmtId="164" fontId="2" fillId="0" borderId="1" xfId="3" applyNumberFormat="1" applyBorder="1"/>
    <xf numFmtId="164" fontId="2" fillId="0" borderId="15" xfId="3" applyNumberFormat="1" applyBorder="1"/>
    <xf numFmtId="164" fontId="2" fillId="0" borderId="18" xfId="3" applyNumberFormat="1" applyBorder="1"/>
    <xf numFmtId="164" fontId="17" fillId="0" borderId="0" xfId="3" applyNumberFormat="1" applyFont="1"/>
    <xf numFmtId="164" fontId="16" fillId="0" borderId="6" xfId="3" applyNumberFormat="1" applyFont="1" applyBorder="1"/>
    <xf numFmtId="0" fontId="2" fillId="0" borderId="19" xfId="3" applyBorder="1"/>
    <xf numFmtId="164" fontId="2" fillId="0" borderId="20" xfId="3" applyNumberFormat="1" applyBorder="1"/>
    <xf numFmtId="0" fontId="16" fillId="0" borderId="12" xfId="3" applyFont="1" applyBorder="1"/>
    <xf numFmtId="164" fontId="0" fillId="0" borderId="6" xfId="0" applyNumberFormat="1" applyBorder="1" applyAlignment="1">
      <alignment vertical="top"/>
    </xf>
    <xf numFmtId="164" fontId="0" fillId="0" borderId="8" xfId="0" applyNumberFormat="1" applyBorder="1" applyAlignment="1">
      <alignment vertical="top"/>
    </xf>
    <xf numFmtId="164" fontId="0" fillId="0" borderId="1" xfId="0" applyNumberFormat="1" applyBorder="1" applyAlignment="1">
      <alignment horizontal="center" vertical="top" wrapText="1"/>
    </xf>
    <xf numFmtId="164" fontId="16" fillId="0" borderId="1" xfId="3" applyNumberFormat="1" applyFont="1" applyFill="1" applyBorder="1"/>
    <xf numFmtId="164" fontId="2" fillId="0" borderId="17" xfId="3" applyNumberFormat="1" applyFill="1" applyBorder="1"/>
    <xf numFmtId="164" fontId="2" fillId="0" borderId="6" xfId="3" applyNumberFormat="1" applyBorder="1"/>
    <xf numFmtId="164" fontId="2" fillId="0" borderId="21" xfId="3" applyNumberFormat="1" applyBorder="1"/>
    <xf numFmtId="164" fontId="2" fillId="0" borderId="23" xfId="3" applyNumberFormat="1" applyBorder="1"/>
    <xf numFmtId="164" fontId="2" fillId="0" borderId="24" xfId="3" applyNumberFormat="1" applyBorder="1"/>
    <xf numFmtId="164" fontId="16" fillId="0" borderId="23" xfId="3" applyNumberFormat="1" applyFont="1" applyBorder="1"/>
    <xf numFmtId="0" fontId="18" fillId="0" borderId="25" xfId="0" applyFont="1" applyBorder="1"/>
    <xf numFmtId="0" fontId="18" fillId="0" borderId="26" xfId="0" applyFont="1" applyBorder="1"/>
    <xf numFmtId="0" fontId="18" fillId="0" borderId="27" xfId="0" applyFont="1" applyBorder="1"/>
    <xf numFmtId="164" fontId="19" fillId="0" borderId="14" xfId="0" applyNumberFormat="1" applyFont="1" applyBorder="1"/>
    <xf numFmtId="164" fontId="19" fillId="0" borderId="1" xfId="0" applyNumberFormat="1" applyFont="1" applyBorder="1"/>
    <xf numFmtId="164" fontId="19" fillId="0" borderId="15" xfId="0" applyNumberFormat="1" applyFont="1" applyBorder="1"/>
    <xf numFmtId="164" fontId="19" fillId="0" borderId="16" xfId="0" applyNumberFormat="1" applyFont="1" applyBorder="1"/>
    <xf numFmtId="164" fontId="19" fillId="0" borderId="17" xfId="0" applyNumberFormat="1" applyFont="1" applyBorder="1"/>
    <xf numFmtId="164" fontId="19" fillId="0" borderId="18" xfId="0" applyNumberFormat="1" applyFont="1" applyBorder="1"/>
    <xf numFmtId="164" fontId="18" fillId="0" borderId="22" xfId="0" applyNumberFormat="1" applyFont="1" applyBorder="1"/>
    <xf numFmtId="164" fontId="19" fillId="0" borderId="25" xfId="0" applyNumberFormat="1" applyFont="1" applyBorder="1"/>
    <xf numFmtId="164" fontId="19" fillId="0" borderId="26" xfId="0" applyNumberFormat="1" applyFont="1" applyBorder="1"/>
    <xf numFmtId="164" fontId="19" fillId="0" borderId="27" xfId="0" applyNumberFormat="1" applyFont="1" applyBorder="1"/>
    <xf numFmtId="164" fontId="16" fillId="0" borderId="6" xfId="3" applyNumberFormat="1" applyFont="1" applyFill="1" applyBorder="1"/>
    <xf numFmtId="164" fontId="2" fillId="0" borderId="21" xfId="3" applyNumberFormat="1" applyFill="1" applyBorder="1"/>
    <xf numFmtId="0" fontId="2" fillId="0" borderId="19" xfId="3" applyFill="1" applyBorder="1"/>
    <xf numFmtId="164" fontId="2" fillId="0" borderId="20" xfId="3" applyNumberFormat="1" applyFill="1" applyBorder="1"/>
    <xf numFmtId="0" fontId="2" fillId="0" borderId="28" xfId="3" applyFill="1" applyBorder="1"/>
    <xf numFmtId="0" fontId="2" fillId="0" borderId="28" xfId="3" applyBorder="1"/>
    <xf numFmtId="164" fontId="2" fillId="0" borderId="29" xfId="3" applyNumberFormat="1" applyBorder="1"/>
    <xf numFmtId="164" fontId="2" fillId="0" borderId="30" xfId="3" applyNumberFormat="1" applyFill="1" applyBorder="1"/>
    <xf numFmtId="164" fontId="2" fillId="0" borderId="31" xfId="3" applyNumberFormat="1" applyFill="1" applyBorder="1"/>
    <xf numFmtId="0" fontId="2" fillId="0" borderId="32" xfId="3" applyBorder="1"/>
    <xf numFmtId="0" fontId="2" fillId="0" borderId="27" xfId="3" applyBorder="1"/>
    <xf numFmtId="164" fontId="2" fillId="0" borderId="7" xfId="3" applyNumberFormat="1" applyBorder="1"/>
    <xf numFmtId="164" fontId="2" fillId="0" borderId="1" xfId="3" applyNumberFormat="1" applyFill="1" applyBorder="1"/>
    <xf numFmtId="164" fontId="2" fillId="0" borderId="6" xfId="3" applyNumberFormat="1" applyFill="1" applyBorder="1"/>
    <xf numFmtId="0" fontId="2" fillId="0" borderId="33" xfId="3" applyFill="1" applyBorder="1"/>
    <xf numFmtId="164" fontId="2" fillId="0" borderId="7" xfId="3" applyNumberFormat="1" applyFill="1" applyBorder="1"/>
    <xf numFmtId="164" fontId="2" fillId="0" borderId="31" xfId="3" applyNumberFormat="1" applyBorder="1"/>
    <xf numFmtId="164" fontId="2" fillId="0" borderId="34" xfId="3" applyNumberFormat="1" applyBorder="1"/>
    <xf numFmtId="164" fontId="2" fillId="0" borderId="35" xfId="3" applyNumberFormat="1" applyFill="1" applyBorder="1"/>
    <xf numFmtId="0" fontId="2" fillId="0" borderId="35" xfId="3" applyFill="1" applyBorder="1"/>
    <xf numFmtId="164" fontId="2" fillId="0" borderId="35" xfId="3" applyNumberFormat="1" applyBorder="1"/>
    <xf numFmtId="164" fontId="2" fillId="0" borderId="32" xfId="3" applyNumberFormat="1" applyBorder="1"/>
    <xf numFmtId="165" fontId="19" fillId="0" borderId="14" xfId="0" applyNumberFormat="1" applyFont="1" applyBorder="1"/>
    <xf numFmtId="165" fontId="19" fillId="0" borderId="15" xfId="0" applyNumberFormat="1" applyFont="1" applyBorder="1"/>
    <xf numFmtId="165" fontId="19" fillId="0" borderId="16" xfId="0" applyNumberFormat="1" applyFont="1" applyBorder="1"/>
    <xf numFmtId="165" fontId="19" fillId="0" borderId="18" xfId="0" applyNumberFormat="1" applyFont="1" applyBorder="1"/>
    <xf numFmtId="164" fontId="2" fillId="0" borderId="8" xfId="3" applyNumberFormat="1" applyBorder="1"/>
    <xf numFmtId="164" fontId="2" fillId="0" borderId="36" xfId="3" applyNumberFormat="1" applyBorder="1"/>
    <xf numFmtId="0" fontId="1" fillId="0" borderId="12" xfId="3" applyFont="1" applyBorder="1"/>
    <xf numFmtId="164" fontId="19" fillId="0" borderId="0" xfId="0" applyNumberFormat="1" applyFont="1" applyBorder="1"/>
    <xf numFmtId="0" fontId="1" fillId="0" borderId="0" xfId="3" applyFont="1"/>
    <xf numFmtId="5" fontId="19" fillId="0" borderId="14" xfId="4" applyNumberFormat="1" applyFont="1" applyBorder="1"/>
    <xf numFmtId="5" fontId="19" fillId="0" borderId="1" xfId="4" applyNumberFormat="1" applyFont="1" applyBorder="1"/>
    <xf numFmtId="5" fontId="19" fillId="0" borderId="15" xfId="4" applyNumberFormat="1" applyFont="1" applyBorder="1"/>
    <xf numFmtId="5" fontId="19" fillId="0" borderId="16" xfId="4" applyNumberFormat="1" applyFont="1" applyBorder="1"/>
    <xf numFmtId="5" fontId="19" fillId="0" borderId="17" xfId="4" applyNumberFormat="1" applyFont="1" applyBorder="1"/>
    <xf numFmtId="5" fontId="19" fillId="0" borderId="18" xfId="4" applyNumberFormat="1" applyFont="1" applyBorder="1"/>
    <xf numFmtId="164" fontId="16" fillId="0" borderId="38" xfId="3" applyNumberFormat="1" applyFont="1" applyBorder="1"/>
    <xf numFmtId="164" fontId="16" fillId="0" borderId="37" xfId="3" applyNumberFormat="1" applyFont="1" applyBorder="1"/>
    <xf numFmtId="164" fontId="2" fillId="0" borderId="40" xfId="3" applyNumberFormat="1" applyBorder="1"/>
    <xf numFmtId="0" fontId="16" fillId="0" borderId="41" xfId="3" applyFont="1" applyBorder="1"/>
    <xf numFmtId="164" fontId="16" fillId="0" borderId="4" xfId="3" applyNumberFormat="1" applyFont="1" applyBorder="1"/>
    <xf numFmtId="164" fontId="16" fillId="0" borderId="4" xfId="3" applyNumberFormat="1" applyFont="1" applyFill="1" applyBorder="1"/>
    <xf numFmtId="164" fontId="16" fillId="0" borderId="3" xfId="3" applyNumberFormat="1" applyFont="1" applyFill="1" applyBorder="1"/>
    <xf numFmtId="0" fontId="18" fillId="0" borderId="41" xfId="0" applyFont="1" applyBorder="1"/>
    <xf numFmtId="0" fontId="18" fillId="0" borderId="38" xfId="0" applyFont="1" applyBorder="1"/>
    <xf numFmtId="0" fontId="2" fillId="0" borderId="42" xfId="3" applyFont="1" applyBorder="1"/>
    <xf numFmtId="164" fontId="17" fillId="0" borderId="40" xfId="3" applyNumberFormat="1" applyFont="1" applyBorder="1"/>
    <xf numFmtId="164" fontId="16" fillId="0" borderId="28" xfId="3" applyNumberFormat="1" applyFont="1" applyFill="1" applyBorder="1"/>
    <xf numFmtId="0" fontId="2" fillId="0" borderId="44" xfId="3" applyBorder="1"/>
    <xf numFmtId="164" fontId="2" fillId="0" borderId="29" xfId="3" applyNumberFormat="1" applyFill="1" applyBorder="1"/>
    <xf numFmtId="0" fontId="16" fillId="0" borderId="16" xfId="3" applyFont="1" applyBorder="1"/>
    <xf numFmtId="164" fontId="16" fillId="0" borderId="17" xfId="3" applyNumberFormat="1" applyFont="1" applyBorder="1"/>
    <xf numFmtId="164" fontId="16" fillId="0" borderId="17" xfId="3" applyNumberFormat="1" applyFont="1" applyFill="1" applyBorder="1"/>
    <xf numFmtId="164" fontId="16" fillId="0" borderId="21" xfId="3" applyNumberFormat="1" applyFont="1" applyFill="1" applyBorder="1"/>
    <xf numFmtId="0" fontId="16" fillId="0" borderId="17" xfId="3" applyFont="1" applyFill="1" applyBorder="1"/>
    <xf numFmtId="164" fontId="16" fillId="0" borderId="20" xfId="3" applyNumberFormat="1" applyFont="1" applyFill="1" applyBorder="1"/>
    <xf numFmtId="0" fontId="18" fillId="0" borderId="12" xfId="0" applyFont="1" applyBorder="1"/>
    <xf numFmtId="0" fontId="18" fillId="0" borderId="13" xfId="0" applyFont="1" applyBorder="1"/>
    <xf numFmtId="164" fontId="2" fillId="0" borderId="46" xfId="3" applyNumberFormat="1" applyFill="1" applyBorder="1"/>
    <xf numFmtId="164" fontId="2" fillId="0" borderId="42" xfId="3" applyNumberFormat="1" applyFill="1" applyBorder="1"/>
    <xf numFmtId="164" fontId="19" fillId="0" borderId="46" xfId="0" applyNumberFormat="1" applyFont="1" applyBorder="1"/>
    <xf numFmtId="0" fontId="0" fillId="0" borderId="2" xfId="0" applyNumberFormat="1" applyBorder="1" applyAlignment="1">
      <alignment horizontal="left" vertical="top"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3" fontId="8" fillId="2" borderId="6" xfId="0" applyNumberFormat="1"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11" fillId="0" borderId="0" xfId="0" applyFont="1" applyAlignment="1">
      <alignment horizontal="center"/>
    </xf>
    <xf numFmtId="0" fontId="7" fillId="0" borderId="0" xfId="0" applyFont="1" applyAlignment="1">
      <alignment horizontal="center"/>
    </xf>
    <xf numFmtId="0" fontId="10" fillId="0" borderId="5" xfId="0" applyFont="1" applyBorder="1" applyAlignment="1">
      <alignment horizontal="left" vertical="top" wrapText="1"/>
    </xf>
    <xf numFmtId="0" fontId="10" fillId="0" borderId="5" xfId="0" applyFont="1" applyBorder="1" applyAlignment="1">
      <alignment horizontal="left" vertical="top"/>
    </xf>
    <xf numFmtId="164" fontId="19" fillId="0" borderId="0" xfId="3" applyNumberFormat="1" applyFont="1" applyBorder="1"/>
    <xf numFmtId="164" fontId="19" fillId="0" borderId="13" xfId="3" applyNumberFormat="1" applyFont="1" applyBorder="1"/>
    <xf numFmtId="164" fontId="18" fillId="0" borderId="47" xfId="3" applyNumberFormat="1" applyFont="1" applyFill="1" applyBorder="1"/>
    <xf numFmtId="164" fontId="19" fillId="0" borderId="19" xfId="3" applyNumberFormat="1" applyFont="1" applyFill="1" applyBorder="1"/>
    <xf numFmtId="0" fontId="19" fillId="0" borderId="0" xfId="3" applyFont="1"/>
    <xf numFmtId="164" fontId="19" fillId="0" borderId="10" xfId="3" applyNumberFormat="1" applyFont="1" applyBorder="1"/>
    <xf numFmtId="0" fontId="19" fillId="0" borderId="11" xfId="3" applyFont="1" applyBorder="1"/>
    <xf numFmtId="0" fontId="19" fillId="0" borderId="13" xfId="3" applyFont="1" applyBorder="1"/>
    <xf numFmtId="164" fontId="19" fillId="0" borderId="40" xfId="3" applyNumberFormat="1" applyFont="1" applyBorder="1"/>
    <xf numFmtId="0" fontId="19" fillId="0" borderId="43" xfId="3" applyFont="1" applyBorder="1"/>
    <xf numFmtId="164" fontId="18" fillId="0" borderId="39" xfId="3" applyNumberFormat="1" applyFont="1" applyFill="1" applyBorder="1"/>
    <xf numFmtId="164" fontId="18" fillId="0" borderId="38" xfId="3" applyNumberFormat="1" applyFont="1" applyBorder="1"/>
    <xf numFmtId="164" fontId="19" fillId="0" borderId="21" xfId="3" applyNumberFormat="1" applyFont="1" applyFill="1" applyBorder="1"/>
    <xf numFmtId="164" fontId="19" fillId="0" borderId="0" xfId="3" applyNumberFormat="1" applyFont="1"/>
    <xf numFmtId="164" fontId="18" fillId="0" borderId="45" xfId="3" applyNumberFormat="1" applyFont="1" applyBorder="1"/>
    <xf numFmtId="164" fontId="19" fillId="0" borderId="46" xfId="3" applyNumberFormat="1" applyFont="1" applyFill="1" applyBorder="1"/>
  </cellXfs>
  <cellStyles count="5">
    <cellStyle name="Currency" xfId="4" builtinId="4"/>
    <cellStyle name="Normal" xfId="0" builtinId="0"/>
    <cellStyle name="Normal 2" xfId="2"/>
    <cellStyle name="Normal 3" xfId="1"/>
    <cellStyle name="Normal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topLeftCell="A26" zoomScale="90" zoomScaleNormal="90" zoomScalePageLayoutView="50" workbookViewId="0">
      <selection activeCell="B28" sqref="B28"/>
    </sheetView>
  </sheetViews>
  <sheetFormatPr defaultRowHeight="12.75"/>
  <cols>
    <col min="1" max="1" width="5.28515625" customWidth="1"/>
    <col min="2" max="2" width="30.42578125" bestFit="1" customWidth="1"/>
    <col min="3" max="3" width="21.140625" customWidth="1"/>
    <col min="4" max="4" width="10" customWidth="1"/>
    <col min="5" max="5" width="11" bestFit="1" customWidth="1"/>
    <col min="6" max="6" width="25.42578125" customWidth="1"/>
    <col min="7" max="7" width="9.140625" customWidth="1"/>
    <col min="8" max="8" width="9.28515625" customWidth="1"/>
    <col min="9" max="10" width="9.28515625" style="9" customWidth="1"/>
    <col min="11" max="11" width="17.28515625" style="9" customWidth="1"/>
    <col min="12" max="12" width="12.7109375" style="9" customWidth="1"/>
    <col min="13" max="13" width="8.28515625" customWidth="1"/>
    <col min="14" max="14" width="5.28515625" customWidth="1"/>
  </cols>
  <sheetData>
    <row r="1" spans="1:12" ht="20.25">
      <c r="A1" s="163" t="s">
        <v>86</v>
      </c>
      <c r="B1" s="163"/>
      <c r="C1" s="163"/>
      <c r="D1" s="163"/>
      <c r="E1" s="163"/>
      <c r="F1" s="163"/>
      <c r="G1" s="163"/>
      <c r="H1" s="163"/>
      <c r="I1" s="163"/>
      <c r="J1" s="163"/>
      <c r="K1" s="163"/>
      <c r="L1" s="163"/>
    </row>
    <row r="2" spans="1:12" ht="20.25">
      <c r="A2" s="164" t="s">
        <v>94</v>
      </c>
      <c r="B2" s="163"/>
      <c r="C2" s="163"/>
      <c r="D2" s="163"/>
      <c r="E2" s="163"/>
      <c r="F2" s="163"/>
      <c r="G2" s="163"/>
      <c r="H2" s="163"/>
      <c r="I2" s="163"/>
      <c r="J2" s="163"/>
      <c r="K2" s="163"/>
      <c r="L2" s="163"/>
    </row>
    <row r="4" spans="1:12" s="1" customFormat="1" ht="20.25">
      <c r="A4" s="161" t="s">
        <v>4</v>
      </c>
      <c r="B4" s="161"/>
      <c r="C4" s="161"/>
      <c r="D4" s="161"/>
      <c r="E4" s="161"/>
      <c r="F4" s="161"/>
      <c r="G4" s="161"/>
      <c r="H4" s="161"/>
      <c r="I4" s="161"/>
      <c r="J4" s="161"/>
      <c r="K4" s="161"/>
      <c r="L4" s="161"/>
    </row>
    <row r="6" spans="1:12" ht="127.9" customHeight="1">
      <c r="B6" s="20" t="s">
        <v>0</v>
      </c>
      <c r="C6" s="15" t="s">
        <v>10</v>
      </c>
      <c r="D6" s="157" t="s">
        <v>31</v>
      </c>
      <c r="E6" s="158"/>
      <c r="F6" s="15" t="s">
        <v>2</v>
      </c>
      <c r="G6" s="157" t="s">
        <v>25</v>
      </c>
      <c r="H6" s="158"/>
      <c r="I6" s="157" t="s">
        <v>28</v>
      </c>
      <c r="J6" s="158"/>
      <c r="K6" s="159" t="s">
        <v>11</v>
      </c>
      <c r="L6" s="160"/>
    </row>
    <row r="7" spans="1:12" s="16" customFormat="1" ht="25.5">
      <c r="B7" s="17"/>
      <c r="C7" s="18"/>
      <c r="D7" s="18" t="s">
        <v>26</v>
      </c>
      <c r="E7" s="18" t="s">
        <v>27</v>
      </c>
      <c r="F7" s="18"/>
      <c r="G7" s="18" t="s">
        <v>26</v>
      </c>
      <c r="H7" s="18" t="s">
        <v>27</v>
      </c>
      <c r="I7" s="18" t="s">
        <v>26</v>
      </c>
      <c r="J7" s="18" t="s">
        <v>27</v>
      </c>
      <c r="K7" s="19" t="s">
        <v>29</v>
      </c>
      <c r="L7" s="19" t="s">
        <v>30</v>
      </c>
    </row>
    <row r="8" spans="1:12" ht="225.75" customHeight="1">
      <c r="B8" s="31" t="s">
        <v>40</v>
      </c>
      <c r="C8" s="6" t="s">
        <v>1</v>
      </c>
      <c r="D8" s="33">
        <f>'PEF Calculation'!I7</f>
        <v>52755</v>
      </c>
      <c r="E8" s="7">
        <f>'MC Calculation'!K7</f>
        <v>52786</v>
      </c>
      <c r="F8" s="6" t="s">
        <v>84</v>
      </c>
      <c r="G8" s="33">
        <f>'PEF Calculation'!I19</f>
        <v>2010</v>
      </c>
      <c r="H8" s="34">
        <f>'MC Calculation'!K19</f>
        <v>2012</v>
      </c>
      <c r="I8" s="33">
        <f>'PEF Calculation'!I20</f>
        <v>2010</v>
      </c>
      <c r="J8" s="34">
        <f>'MC Calculation'!K20</f>
        <v>2012</v>
      </c>
      <c r="K8" s="10">
        <f>'PS&amp;T April 2018'!$C$28</f>
        <v>102661</v>
      </c>
      <c r="L8" s="10">
        <f>'MC April 2018'!$C$25</f>
        <v>100091</v>
      </c>
    </row>
    <row r="9" spans="1:12" ht="182.25" customHeight="1">
      <c r="B9" s="32" t="s">
        <v>41</v>
      </c>
      <c r="C9" s="11" t="s">
        <v>15</v>
      </c>
      <c r="D9" s="34">
        <f>'PEF Calculation'!I8</f>
        <v>54764</v>
      </c>
      <c r="E9" s="7">
        <f>'MC Calculation'!K8</f>
        <v>54795</v>
      </c>
      <c r="F9" s="2" t="s">
        <v>83</v>
      </c>
      <c r="G9" s="71">
        <f>'PEF Calculation'!I27</f>
        <v>2509</v>
      </c>
      <c r="H9" s="34">
        <f>'MC Calculation'!K26</f>
        <v>2511</v>
      </c>
      <c r="I9" s="72">
        <f>'PEF Calculation'!I28</f>
        <v>2509</v>
      </c>
      <c r="J9" s="34">
        <f>'MC Calculation'!K27</f>
        <v>2511</v>
      </c>
      <c r="K9" s="10">
        <f>'PS&amp;T April 2018'!$C$28</f>
        <v>102661</v>
      </c>
      <c r="L9" s="10">
        <f>'MC April 2018'!$C$25</f>
        <v>100091</v>
      </c>
    </row>
    <row r="12" spans="1:12" ht="20.25">
      <c r="A12" s="161" t="s">
        <v>5</v>
      </c>
      <c r="B12" s="161"/>
      <c r="C12" s="161"/>
      <c r="D12" s="161"/>
      <c r="E12" s="161"/>
      <c r="F12" s="161"/>
      <c r="G12" s="161"/>
      <c r="H12" s="161"/>
      <c r="I12" s="161"/>
      <c r="J12" s="161"/>
      <c r="K12" s="161"/>
      <c r="L12" s="161"/>
    </row>
    <row r="14" spans="1:12" ht="129.6" customHeight="1">
      <c r="B14" s="20" t="s">
        <v>0</v>
      </c>
      <c r="C14" s="15" t="s">
        <v>10</v>
      </c>
      <c r="D14" s="157" t="s">
        <v>31</v>
      </c>
      <c r="E14" s="158"/>
      <c r="F14" s="15" t="s">
        <v>2</v>
      </c>
      <c r="G14" s="157" t="s">
        <v>25</v>
      </c>
      <c r="H14" s="158"/>
      <c r="I14" s="157" t="s">
        <v>28</v>
      </c>
      <c r="J14" s="158"/>
      <c r="K14" s="159" t="s">
        <v>11</v>
      </c>
      <c r="L14" s="160"/>
    </row>
    <row r="15" spans="1:12" s="16" customFormat="1" ht="25.5">
      <c r="B15" s="17"/>
      <c r="C15" s="18"/>
      <c r="D15" s="18" t="s">
        <v>26</v>
      </c>
      <c r="E15" s="18" t="s">
        <v>27</v>
      </c>
      <c r="F15" s="18"/>
      <c r="G15" s="18" t="s">
        <v>26</v>
      </c>
      <c r="H15" s="18" t="s">
        <v>27</v>
      </c>
      <c r="I15" s="18" t="s">
        <v>26</v>
      </c>
      <c r="J15" s="18" t="s">
        <v>27</v>
      </c>
      <c r="K15" s="19" t="s">
        <v>29</v>
      </c>
      <c r="L15" s="19" t="s">
        <v>30</v>
      </c>
    </row>
    <row r="16" spans="1:12" ht="157.5" customHeight="1">
      <c r="B16" s="31" t="s">
        <v>42</v>
      </c>
      <c r="C16" s="6" t="s">
        <v>3</v>
      </c>
      <c r="D16" s="33">
        <f>'PEF Calculation'!I9</f>
        <v>57275</v>
      </c>
      <c r="E16" s="7">
        <f>'MC Calculation'!K9</f>
        <v>57309</v>
      </c>
      <c r="F16" s="6" t="s">
        <v>82</v>
      </c>
      <c r="G16" s="33">
        <f>'PEF Calculation'!I35</f>
        <v>2509</v>
      </c>
      <c r="H16" s="34">
        <f>'MC Calculation'!K33</f>
        <v>2511</v>
      </c>
      <c r="I16" s="33">
        <f>'PEF Calculation'!I36</f>
        <v>5025</v>
      </c>
      <c r="J16" s="34">
        <f>'MC Calculation'!K34</f>
        <v>5028</v>
      </c>
      <c r="K16" s="10">
        <f>'PS&amp;T April 2018'!$C$28</f>
        <v>102661</v>
      </c>
      <c r="L16" s="10">
        <f>'MC April 2018'!$C$25</f>
        <v>100091</v>
      </c>
    </row>
    <row r="17" spans="1:12" ht="241.5" customHeight="1">
      <c r="B17" s="32" t="s">
        <v>43</v>
      </c>
      <c r="C17" s="4" t="s">
        <v>12</v>
      </c>
      <c r="D17" s="34">
        <f>'PEF Calculation'!I10</f>
        <v>59788</v>
      </c>
      <c r="E17" s="7">
        <f>'MC Calculation'!K10</f>
        <v>59822</v>
      </c>
      <c r="F17" s="2" t="s">
        <v>81</v>
      </c>
      <c r="G17" s="71">
        <f>'PEF Calculation'!I43</f>
        <v>3768</v>
      </c>
      <c r="H17" s="34">
        <f>'MC Calculation'!K40</f>
        <v>3771</v>
      </c>
      <c r="I17" s="72">
        <f>'PEF Calculation'!I44</f>
        <v>7538</v>
      </c>
      <c r="J17" s="34">
        <f>'MC Calculation'!K41</f>
        <v>7542</v>
      </c>
      <c r="K17" s="10">
        <f>'PS&amp;T April 2018'!$C$28</f>
        <v>102661</v>
      </c>
      <c r="L17" s="10">
        <f>'MC April 2018'!$C$25</f>
        <v>100091</v>
      </c>
    </row>
    <row r="20" spans="1:12" ht="43.9" customHeight="1">
      <c r="A20" s="162" t="s">
        <v>80</v>
      </c>
      <c r="B20" s="162"/>
      <c r="C20" s="162"/>
      <c r="D20" s="162"/>
      <c r="E20" s="162"/>
      <c r="F20" s="162"/>
      <c r="G20" s="162"/>
      <c r="H20" s="162"/>
      <c r="I20" s="162"/>
      <c r="J20" s="162"/>
      <c r="K20" s="162"/>
      <c r="L20" s="162"/>
    </row>
    <row r="22" spans="1:12" ht="123.6" customHeight="1">
      <c r="B22" s="20" t="s">
        <v>0</v>
      </c>
      <c r="C22" s="15" t="s">
        <v>10</v>
      </c>
      <c r="D22" s="157" t="s">
        <v>31</v>
      </c>
      <c r="E22" s="158"/>
      <c r="F22" s="15" t="s">
        <v>2</v>
      </c>
      <c r="G22" s="157" t="s">
        <v>25</v>
      </c>
      <c r="H22" s="158"/>
      <c r="I22" s="157" t="s">
        <v>28</v>
      </c>
      <c r="J22" s="158"/>
      <c r="K22" s="159" t="s">
        <v>11</v>
      </c>
      <c r="L22" s="160"/>
    </row>
    <row r="23" spans="1:12" s="16" customFormat="1" ht="25.5">
      <c r="B23" s="17"/>
      <c r="C23" s="18"/>
      <c r="D23" s="18" t="s">
        <v>26</v>
      </c>
      <c r="E23" s="18" t="s">
        <v>27</v>
      </c>
      <c r="F23" s="18"/>
      <c r="G23" s="18" t="s">
        <v>26</v>
      </c>
      <c r="H23" s="18" t="s">
        <v>27</v>
      </c>
      <c r="I23" s="18" t="s">
        <v>26</v>
      </c>
      <c r="J23" s="18" t="s">
        <v>27</v>
      </c>
      <c r="K23" s="19" t="s">
        <v>29</v>
      </c>
      <c r="L23" s="19" t="s">
        <v>30</v>
      </c>
    </row>
    <row r="24" spans="1:12" ht="321" customHeight="1">
      <c r="B24" s="6" t="s">
        <v>44</v>
      </c>
      <c r="C24" s="8" t="s">
        <v>13</v>
      </c>
      <c r="D24" s="34">
        <f>'PEF Calculation'!I11</f>
        <v>63555</v>
      </c>
      <c r="E24" s="34">
        <f>'MC Calculation'!K11</f>
        <v>63592</v>
      </c>
      <c r="F24" s="6" t="s">
        <v>78</v>
      </c>
      <c r="G24" s="34">
        <f>'PEF Calculation'!I51</f>
        <v>5025</v>
      </c>
      <c r="H24" s="34">
        <f>'MC Calculation'!K47</f>
        <v>5028</v>
      </c>
      <c r="I24" s="34">
        <f>'PEF Calculation'!I52</f>
        <v>7538</v>
      </c>
      <c r="J24" s="34">
        <f>'MC Calculation'!K48</f>
        <v>7542</v>
      </c>
      <c r="K24" s="73">
        <f>'PS&amp;T April 2018'!$C$28</f>
        <v>102661</v>
      </c>
      <c r="L24" s="10">
        <f>'MC April 2018'!$C$25</f>
        <v>100091</v>
      </c>
    </row>
    <row r="25" spans="1:12" ht="285" customHeight="1">
      <c r="B25" s="2" t="s">
        <v>45</v>
      </c>
      <c r="C25" s="3" t="s">
        <v>38</v>
      </c>
      <c r="D25" s="34">
        <f>'PEF Calculation'!I12</f>
        <v>68579</v>
      </c>
      <c r="E25" s="33">
        <f>'MC Calculation'!K12</f>
        <v>68619</v>
      </c>
      <c r="F25" s="2" t="s">
        <v>79</v>
      </c>
      <c r="G25" s="34">
        <v>0</v>
      </c>
      <c r="H25" s="34">
        <v>0</v>
      </c>
      <c r="I25" s="34">
        <v>0</v>
      </c>
      <c r="J25" s="34">
        <v>0</v>
      </c>
      <c r="K25" s="73">
        <f>'PS&amp;T April 2018'!$C$28</f>
        <v>102661</v>
      </c>
      <c r="L25" s="10">
        <f>'MC April 2018'!$C$25</f>
        <v>100091</v>
      </c>
    </row>
    <row r="26" spans="1:12" ht="165.75" customHeight="1">
      <c r="B26" s="156" t="s">
        <v>85</v>
      </c>
      <c r="C26" s="156"/>
      <c r="D26" s="156"/>
      <c r="E26" s="156"/>
      <c r="F26" s="156"/>
      <c r="G26" s="156"/>
      <c r="H26" s="156"/>
      <c r="I26" s="156"/>
      <c r="J26" s="156"/>
      <c r="K26" s="156"/>
      <c r="L26" s="156"/>
    </row>
    <row r="27" spans="1:12">
      <c r="B27" s="5"/>
    </row>
    <row r="29" spans="1:12" ht="20.25">
      <c r="A29" s="161" t="s">
        <v>16</v>
      </c>
      <c r="B29" s="161"/>
      <c r="C29" s="161"/>
      <c r="D29" s="161"/>
      <c r="E29" s="161"/>
      <c r="F29" s="161"/>
      <c r="G29" s="161"/>
      <c r="H29" s="161"/>
      <c r="I29" s="161"/>
      <c r="J29" s="161"/>
      <c r="K29" s="161"/>
      <c r="L29" s="161"/>
    </row>
    <row r="30" spans="1:12" ht="57" customHeight="1">
      <c r="B30" s="156" t="s">
        <v>91</v>
      </c>
      <c r="C30" s="156"/>
      <c r="D30" s="156"/>
      <c r="E30" s="156"/>
      <c r="F30" s="156"/>
      <c r="G30" s="156"/>
      <c r="H30" s="156"/>
      <c r="I30" s="156"/>
      <c r="J30" s="156"/>
      <c r="K30" s="156"/>
      <c r="L30" s="156"/>
    </row>
    <row r="31" spans="1:12">
      <c r="B31" s="13"/>
      <c r="C31" s="12"/>
      <c r="D31" s="13"/>
      <c r="E31" s="13"/>
      <c r="F31" s="12"/>
    </row>
    <row r="33" spans="3:3" ht="15.75">
      <c r="C33" s="14"/>
    </row>
  </sheetData>
  <mergeCells count="20">
    <mergeCell ref="A1:L1"/>
    <mergeCell ref="B26:L26"/>
    <mergeCell ref="A4:L4"/>
    <mergeCell ref="A2:L2"/>
    <mergeCell ref="B30:L30"/>
    <mergeCell ref="D6:E6"/>
    <mergeCell ref="K6:L6"/>
    <mergeCell ref="K22:L22"/>
    <mergeCell ref="K14:L14"/>
    <mergeCell ref="D14:E14"/>
    <mergeCell ref="D22:E22"/>
    <mergeCell ref="G6:H6"/>
    <mergeCell ref="I6:J6"/>
    <mergeCell ref="G14:H14"/>
    <mergeCell ref="I14:J14"/>
    <mergeCell ref="G22:H22"/>
    <mergeCell ref="I22:J22"/>
    <mergeCell ref="A12:L12"/>
    <mergeCell ref="A20:L20"/>
    <mergeCell ref="A29:L29"/>
  </mergeCells>
  <phoneticPr fontId="4" type="noConversion"/>
  <pageMargins left="0.75" right="0.75" top="1" bottom="1" header="0.5" footer="0.5"/>
  <pageSetup scale="73" fitToHeight="0" orientation="landscape" r:id="rId1"/>
  <headerFooter alignWithMargins="0"/>
  <rowBreaks count="2" manualBreakCount="2">
    <brk id="10" max="16383" man="1"/>
    <brk id="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opLeftCell="A41" workbookViewId="0">
      <selection activeCell="D51" sqref="D51:G52"/>
    </sheetView>
  </sheetViews>
  <sheetFormatPr defaultColWidth="9.140625" defaultRowHeight="15"/>
  <cols>
    <col min="1" max="1" width="19.7109375" style="38" customWidth="1"/>
    <col min="2" max="2" width="15.5703125" style="37" customWidth="1"/>
    <col min="3" max="3" width="17.140625" style="37" customWidth="1"/>
    <col min="4" max="4" width="16.7109375" style="37" bestFit="1" customWidth="1"/>
    <col min="5" max="5" width="17.85546875" style="37" bestFit="1" customWidth="1"/>
    <col min="6" max="6" width="18.5703125" style="37" bestFit="1" customWidth="1"/>
    <col min="7" max="7" width="17.7109375" style="37" bestFit="1" customWidth="1"/>
    <col min="8" max="8" width="17.85546875" style="37" bestFit="1" customWidth="1"/>
    <col min="9" max="9" width="16.7109375" style="37" bestFit="1" customWidth="1"/>
    <col min="10" max="16384" width="9.140625" style="38"/>
  </cols>
  <sheetData>
    <row r="1" spans="1:9">
      <c r="A1" s="35" t="s">
        <v>92</v>
      </c>
      <c r="B1" s="36"/>
      <c r="C1" s="36"/>
    </row>
    <row r="2" spans="1:9" ht="15.75" thickBot="1">
      <c r="A2" s="35"/>
      <c r="B2" s="36"/>
      <c r="C2" s="36"/>
    </row>
    <row r="3" spans="1:9">
      <c r="A3" s="39" t="s">
        <v>46</v>
      </c>
      <c r="B3" s="40"/>
      <c r="C3" s="40"/>
      <c r="D3" s="41"/>
      <c r="E3" s="41"/>
      <c r="F3" s="41"/>
      <c r="G3" s="41"/>
      <c r="H3" s="42"/>
    </row>
    <row r="4" spans="1:9">
      <c r="A4" s="122" t="s">
        <v>88</v>
      </c>
      <c r="B4" s="44"/>
      <c r="C4" s="44"/>
      <c r="D4" s="45"/>
      <c r="E4" s="45"/>
      <c r="F4" s="45"/>
      <c r="G4" s="45"/>
      <c r="H4" s="46"/>
    </row>
    <row r="5" spans="1:9">
      <c r="A5" s="47" t="s">
        <v>47</v>
      </c>
      <c r="B5" s="45"/>
      <c r="C5" s="45"/>
      <c r="D5" s="45"/>
      <c r="E5" s="45"/>
      <c r="F5" s="45"/>
      <c r="G5" s="45"/>
      <c r="H5" s="46"/>
    </row>
    <row r="6" spans="1:9" s="35" customFormat="1" ht="30">
      <c r="A6" s="48" t="s">
        <v>48</v>
      </c>
      <c r="B6" s="49" t="s">
        <v>49</v>
      </c>
      <c r="C6" s="50" t="s">
        <v>50</v>
      </c>
      <c r="D6" s="50" t="s">
        <v>51</v>
      </c>
      <c r="E6" s="74" t="s">
        <v>62</v>
      </c>
      <c r="F6" s="74" t="s">
        <v>63</v>
      </c>
      <c r="G6" s="74" t="s">
        <v>64</v>
      </c>
      <c r="H6" s="94" t="s">
        <v>65</v>
      </c>
      <c r="I6" s="74" t="s">
        <v>87</v>
      </c>
    </row>
    <row r="7" spans="1:9" ht="15.75" thickBot="1">
      <c r="A7" s="51" t="s">
        <v>52</v>
      </c>
      <c r="B7" s="52">
        <v>44606</v>
      </c>
      <c r="C7" s="52">
        <f>ROUND((B7*1.03),0)</f>
        <v>45944</v>
      </c>
      <c r="D7" s="52">
        <f>ROUND((C7*1.04),0)</f>
        <v>47782</v>
      </c>
      <c r="E7" s="75">
        <f t="shared" ref="E7:I12" si="0">ROUND((D7*1.02),0)</f>
        <v>48738</v>
      </c>
      <c r="F7" s="75">
        <f t="shared" si="0"/>
        <v>49713</v>
      </c>
      <c r="G7" s="75">
        <f t="shared" si="0"/>
        <v>50707</v>
      </c>
      <c r="H7" s="95">
        <f t="shared" si="0"/>
        <v>51721</v>
      </c>
      <c r="I7" s="106">
        <f>ROUND((H7*1.02),0)</f>
        <v>52755</v>
      </c>
    </row>
    <row r="8" spans="1:9" ht="15.75" thickBot="1">
      <c r="A8" s="51" t="s">
        <v>53</v>
      </c>
      <c r="B8" s="52">
        <v>46304</v>
      </c>
      <c r="C8" s="52">
        <f t="shared" ref="C8:C12" si="1">ROUND((B8*1.03),0)</f>
        <v>47693</v>
      </c>
      <c r="D8" s="52">
        <f t="shared" ref="D8:D12" si="2">ROUND((C8*1.04),0)</f>
        <v>49601</v>
      </c>
      <c r="E8" s="75">
        <f t="shared" si="0"/>
        <v>50593</v>
      </c>
      <c r="F8" s="75">
        <f t="shared" si="0"/>
        <v>51605</v>
      </c>
      <c r="G8" s="75">
        <f t="shared" si="0"/>
        <v>52637</v>
      </c>
      <c r="H8" s="95">
        <f t="shared" si="0"/>
        <v>53690</v>
      </c>
      <c r="I8" s="106">
        <f t="shared" si="0"/>
        <v>54764</v>
      </c>
    </row>
    <row r="9" spans="1:9" ht="15.75" thickBot="1">
      <c r="A9" s="51" t="s">
        <v>54</v>
      </c>
      <c r="B9" s="52">
        <v>48428</v>
      </c>
      <c r="C9" s="52">
        <f t="shared" si="1"/>
        <v>49881</v>
      </c>
      <c r="D9" s="52">
        <f t="shared" si="2"/>
        <v>51876</v>
      </c>
      <c r="E9" s="75">
        <f t="shared" si="0"/>
        <v>52914</v>
      </c>
      <c r="F9" s="75">
        <f t="shared" si="0"/>
        <v>53972</v>
      </c>
      <c r="G9" s="75">
        <f t="shared" si="0"/>
        <v>55051</v>
      </c>
      <c r="H9" s="95">
        <f t="shared" si="0"/>
        <v>56152</v>
      </c>
      <c r="I9" s="106">
        <f t="shared" si="0"/>
        <v>57275</v>
      </c>
    </row>
    <row r="10" spans="1:9" ht="15.75" thickBot="1">
      <c r="A10" s="51" t="s">
        <v>55</v>
      </c>
      <c r="B10" s="52">
        <v>50552</v>
      </c>
      <c r="C10" s="52">
        <f t="shared" si="1"/>
        <v>52069</v>
      </c>
      <c r="D10" s="52">
        <f t="shared" si="2"/>
        <v>54152</v>
      </c>
      <c r="E10" s="75">
        <f t="shared" si="0"/>
        <v>55235</v>
      </c>
      <c r="F10" s="75">
        <f t="shared" si="0"/>
        <v>56340</v>
      </c>
      <c r="G10" s="75">
        <f t="shared" si="0"/>
        <v>57467</v>
      </c>
      <c r="H10" s="95">
        <f t="shared" si="0"/>
        <v>58616</v>
      </c>
      <c r="I10" s="106">
        <f t="shared" si="0"/>
        <v>59788</v>
      </c>
    </row>
    <row r="11" spans="1:9" ht="15.75" thickBot="1">
      <c r="A11" s="51" t="s">
        <v>56</v>
      </c>
      <c r="B11" s="52">
        <v>53738</v>
      </c>
      <c r="C11" s="52">
        <f t="shared" si="1"/>
        <v>55350</v>
      </c>
      <c r="D11" s="52">
        <f t="shared" si="2"/>
        <v>57564</v>
      </c>
      <c r="E11" s="75">
        <f t="shared" si="0"/>
        <v>58715</v>
      </c>
      <c r="F11" s="75">
        <f t="shared" si="0"/>
        <v>59889</v>
      </c>
      <c r="G11" s="75">
        <f t="shared" si="0"/>
        <v>61087</v>
      </c>
      <c r="H11" s="95">
        <f t="shared" si="0"/>
        <v>62309</v>
      </c>
      <c r="I11" s="106">
        <f t="shared" si="0"/>
        <v>63555</v>
      </c>
    </row>
    <row r="12" spans="1:9" ht="15.75" thickBot="1">
      <c r="A12" s="51" t="s">
        <v>57</v>
      </c>
      <c r="B12" s="52">
        <v>57986</v>
      </c>
      <c r="C12" s="52">
        <f t="shared" si="1"/>
        <v>59726</v>
      </c>
      <c r="D12" s="52">
        <f t="shared" si="2"/>
        <v>62115</v>
      </c>
      <c r="E12" s="75">
        <f t="shared" si="0"/>
        <v>63357</v>
      </c>
      <c r="F12" s="75">
        <f t="shared" si="0"/>
        <v>64624</v>
      </c>
      <c r="G12" s="75">
        <f t="shared" si="0"/>
        <v>65916</v>
      </c>
      <c r="H12" s="95">
        <f t="shared" si="0"/>
        <v>67234</v>
      </c>
      <c r="I12" s="106">
        <f t="shared" si="0"/>
        <v>68579</v>
      </c>
    </row>
    <row r="13" spans="1:9">
      <c r="A13" s="53"/>
      <c r="B13" s="45"/>
      <c r="C13" s="45"/>
      <c r="D13" s="45"/>
      <c r="E13" s="54"/>
      <c r="F13" s="54"/>
      <c r="G13" s="55"/>
      <c r="H13" s="54"/>
    </row>
    <row r="14" spans="1:9" s="56" customFormat="1" ht="15.75" thickBot="1">
      <c r="B14" s="57"/>
      <c r="C14" s="57"/>
      <c r="D14" s="57"/>
      <c r="E14" s="57"/>
      <c r="F14" s="58"/>
      <c r="G14" s="57"/>
      <c r="H14" s="57"/>
      <c r="I14" s="57"/>
    </row>
    <row r="15" spans="1:9">
      <c r="A15" s="39" t="s">
        <v>58</v>
      </c>
      <c r="B15" s="41"/>
      <c r="C15" s="41"/>
      <c r="D15" s="41"/>
      <c r="E15" s="41"/>
      <c r="F15" s="59"/>
      <c r="G15" s="41"/>
      <c r="H15" s="42"/>
    </row>
    <row r="16" spans="1:9">
      <c r="A16" s="122" t="s">
        <v>89</v>
      </c>
      <c r="B16" s="45"/>
      <c r="C16" s="45"/>
      <c r="D16" s="45"/>
      <c r="E16" s="45"/>
      <c r="F16" s="60"/>
      <c r="G16" s="45"/>
      <c r="H16" s="46"/>
    </row>
    <row r="17" spans="1:12">
      <c r="A17" s="43" t="s">
        <v>59</v>
      </c>
      <c r="B17" s="45"/>
      <c r="C17" s="45"/>
      <c r="D17" s="45"/>
      <c r="E17" s="45"/>
      <c r="F17" s="60"/>
      <c r="G17" s="45"/>
      <c r="H17" s="46"/>
    </row>
    <row r="18" spans="1:12" ht="60.75" thickBot="1">
      <c r="A18" s="48" t="s">
        <v>60</v>
      </c>
      <c r="B18" s="49" t="s">
        <v>61</v>
      </c>
      <c r="C18" s="50" t="s">
        <v>50</v>
      </c>
      <c r="D18" s="90" t="s">
        <v>51</v>
      </c>
      <c r="E18" s="90" t="s">
        <v>62</v>
      </c>
      <c r="F18" s="90" t="s">
        <v>63</v>
      </c>
      <c r="G18" s="90" t="s">
        <v>64</v>
      </c>
      <c r="H18" s="61" t="s">
        <v>65</v>
      </c>
      <c r="I18" s="61" t="s">
        <v>87</v>
      </c>
    </row>
    <row r="19" spans="1:12">
      <c r="A19" s="62" t="s">
        <v>66</v>
      </c>
      <c r="B19" s="63">
        <v>1700</v>
      </c>
      <c r="C19" s="76">
        <f>ROUND((B19*1.03),0)</f>
        <v>1751</v>
      </c>
      <c r="D19" s="91">
        <f>ROUND((C19*1.04),0)</f>
        <v>1821</v>
      </c>
      <c r="E19" s="92">
        <f t="shared" ref="E19:I20" si="3">ROUND((D19*1.02),0)</f>
        <v>1857</v>
      </c>
      <c r="F19" s="92">
        <f t="shared" si="3"/>
        <v>1894</v>
      </c>
      <c r="G19" s="93">
        <f t="shared" si="3"/>
        <v>1932</v>
      </c>
      <c r="H19" s="120">
        <f t="shared" si="3"/>
        <v>1971</v>
      </c>
      <c r="I19" s="63">
        <f t="shared" si="3"/>
        <v>2010</v>
      </c>
    </row>
    <row r="20" spans="1:12" ht="15.75" thickBot="1">
      <c r="A20" s="51" t="s">
        <v>67</v>
      </c>
      <c r="B20" s="52">
        <v>1700</v>
      </c>
      <c r="C20" s="77">
        <f>ROUND((B20*1.03),0)</f>
        <v>1751</v>
      </c>
      <c r="D20" s="87">
        <f>ROUND((C20*1.04),0)</f>
        <v>1821</v>
      </c>
      <c r="E20" s="88">
        <f t="shared" si="3"/>
        <v>1857</v>
      </c>
      <c r="F20" s="88">
        <f t="shared" si="3"/>
        <v>1894</v>
      </c>
      <c r="G20" s="89">
        <f t="shared" si="3"/>
        <v>1932</v>
      </c>
      <c r="H20" s="121">
        <f t="shared" si="3"/>
        <v>1971</v>
      </c>
      <c r="I20" s="63">
        <f t="shared" si="3"/>
        <v>2010</v>
      </c>
    </row>
    <row r="21" spans="1:12">
      <c r="A21" s="53"/>
      <c r="B21" s="45"/>
      <c r="C21" s="45"/>
      <c r="D21" s="123"/>
      <c r="E21" s="123"/>
      <c r="F21" s="123"/>
      <c r="G21" s="123"/>
      <c r="H21" s="45"/>
      <c r="I21" s="45"/>
    </row>
    <row r="22" spans="1:12" ht="15.75" thickBot="1">
      <c r="F22" s="66"/>
    </row>
    <row r="23" spans="1:12">
      <c r="A23" s="39" t="s">
        <v>68</v>
      </c>
      <c r="B23" s="41"/>
      <c r="C23" s="41"/>
      <c r="D23" s="41"/>
      <c r="E23" s="41"/>
      <c r="F23" s="59"/>
      <c r="G23" s="41"/>
      <c r="H23" s="42"/>
      <c r="L23" s="124" t="s">
        <v>90</v>
      </c>
    </row>
    <row r="24" spans="1:12">
      <c r="A24" s="122" t="s">
        <v>89</v>
      </c>
      <c r="B24" s="45"/>
      <c r="C24" s="45"/>
      <c r="D24" s="45"/>
      <c r="E24" s="45"/>
      <c r="F24" s="60"/>
      <c r="G24" s="45"/>
      <c r="H24" s="46"/>
    </row>
    <row r="25" spans="1:12" ht="15.75" thickBot="1">
      <c r="A25" s="43" t="s">
        <v>59</v>
      </c>
      <c r="B25" s="45"/>
      <c r="C25" s="45"/>
      <c r="D25" s="45"/>
      <c r="E25" s="45"/>
      <c r="F25" s="60"/>
      <c r="G25" s="45"/>
      <c r="H25" s="46"/>
    </row>
    <row r="26" spans="1:12" ht="60">
      <c r="A26" s="48" t="s">
        <v>60</v>
      </c>
      <c r="B26" s="49" t="s">
        <v>61</v>
      </c>
      <c r="C26" s="67" t="s">
        <v>50</v>
      </c>
      <c r="D26" s="81" t="s">
        <v>51</v>
      </c>
      <c r="E26" s="82" t="s">
        <v>62</v>
      </c>
      <c r="F26" s="82" t="s">
        <v>63</v>
      </c>
      <c r="G26" s="83" t="s">
        <v>64</v>
      </c>
      <c r="H26" s="80" t="s">
        <v>65</v>
      </c>
      <c r="I26" s="80" t="s">
        <v>87</v>
      </c>
    </row>
    <row r="27" spans="1:12">
      <c r="A27" s="62" t="s">
        <v>66</v>
      </c>
      <c r="B27" s="63">
        <v>2123</v>
      </c>
      <c r="C27" s="76">
        <f>ROUND((B27*1.03),0)</f>
        <v>2187</v>
      </c>
      <c r="D27" s="84">
        <f>ROUND((C27*1.04),0)</f>
        <v>2274</v>
      </c>
      <c r="E27" s="85">
        <f t="shared" ref="E27:I28" si="4">ROUND((D27*1.02),0)</f>
        <v>2319</v>
      </c>
      <c r="F27" s="85">
        <f t="shared" si="4"/>
        <v>2365</v>
      </c>
      <c r="G27" s="86">
        <f t="shared" si="4"/>
        <v>2412</v>
      </c>
      <c r="H27" s="78">
        <f t="shared" si="4"/>
        <v>2460</v>
      </c>
      <c r="I27" s="78">
        <f t="shared" si="4"/>
        <v>2509</v>
      </c>
    </row>
    <row r="28" spans="1:12" ht="15.75" thickBot="1">
      <c r="A28" s="51" t="s">
        <v>67</v>
      </c>
      <c r="B28" s="52">
        <v>2123</v>
      </c>
      <c r="C28" s="77">
        <f>ROUND((B28*1.03),0)</f>
        <v>2187</v>
      </c>
      <c r="D28" s="87">
        <f>ROUND((C28*1.04),0)</f>
        <v>2274</v>
      </c>
      <c r="E28" s="88">
        <f t="shared" si="4"/>
        <v>2319</v>
      </c>
      <c r="F28" s="88">
        <f t="shared" si="4"/>
        <v>2365</v>
      </c>
      <c r="G28" s="89">
        <f t="shared" si="4"/>
        <v>2412</v>
      </c>
      <c r="H28" s="79">
        <f t="shared" si="4"/>
        <v>2460</v>
      </c>
      <c r="I28" s="79">
        <f t="shared" si="4"/>
        <v>2509</v>
      </c>
    </row>
    <row r="30" spans="1:12" ht="15.75" thickBot="1"/>
    <row r="31" spans="1:12">
      <c r="A31" s="39" t="s">
        <v>69</v>
      </c>
      <c r="B31" s="41"/>
      <c r="C31" s="41"/>
      <c r="D31" s="41"/>
      <c r="E31" s="41"/>
      <c r="F31" s="59"/>
      <c r="G31" s="41"/>
      <c r="H31" s="42"/>
    </row>
    <row r="32" spans="1:12">
      <c r="A32" s="122" t="s">
        <v>89</v>
      </c>
      <c r="B32" s="45"/>
      <c r="C32" s="45"/>
      <c r="D32" s="45"/>
      <c r="E32" s="45"/>
      <c r="F32" s="60"/>
      <c r="G32" s="45"/>
      <c r="H32" s="46"/>
    </row>
    <row r="33" spans="1:9" ht="15.75" thickBot="1">
      <c r="A33" s="43" t="s">
        <v>59</v>
      </c>
      <c r="B33" s="45"/>
      <c r="C33" s="45"/>
      <c r="D33" s="45"/>
      <c r="E33" s="45"/>
      <c r="F33" s="60"/>
      <c r="G33" s="45"/>
      <c r="H33" s="46"/>
    </row>
    <row r="34" spans="1:9" ht="60">
      <c r="A34" s="48" t="s">
        <v>60</v>
      </c>
      <c r="B34" s="49" t="s">
        <v>61</v>
      </c>
      <c r="C34" s="67" t="s">
        <v>50</v>
      </c>
      <c r="D34" s="81" t="s">
        <v>51</v>
      </c>
      <c r="E34" s="82" t="s">
        <v>62</v>
      </c>
      <c r="F34" s="82" t="s">
        <v>63</v>
      </c>
      <c r="G34" s="83" t="s">
        <v>64</v>
      </c>
      <c r="H34" s="80" t="s">
        <v>65</v>
      </c>
      <c r="I34" s="80" t="s">
        <v>87</v>
      </c>
    </row>
    <row r="35" spans="1:9">
      <c r="A35" s="62" t="s">
        <v>66</v>
      </c>
      <c r="B35" s="63">
        <v>2123</v>
      </c>
      <c r="C35" s="76">
        <f>ROUND((B35*1.03),0)</f>
        <v>2187</v>
      </c>
      <c r="D35" s="84">
        <f>ROUND((C35*1.04),0)</f>
        <v>2274</v>
      </c>
      <c r="E35" s="85">
        <f t="shared" ref="E35:I36" si="5">ROUND((D35*1.02),0)</f>
        <v>2319</v>
      </c>
      <c r="F35" s="85">
        <f t="shared" si="5"/>
        <v>2365</v>
      </c>
      <c r="G35" s="86">
        <f t="shared" si="5"/>
        <v>2412</v>
      </c>
      <c r="H35" s="78">
        <f t="shared" si="5"/>
        <v>2460</v>
      </c>
      <c r="I35" s="78">
        <f t="shared" si="5"/>
        <v>2509</v>
      </c>
    </row>
    <row r="36" spans="1:9" ht="15.75" thickBot="1">
      <c r="A36" s="51" t="s">
        <v>67</v>
      </c>
      <c r="B36" s="52">
        <v>4248</v>
      </c>
      <c r="C36" s="77">
        <f>ROUND((B36*1.03),0)</f>
        <v>4375</v>
      </c>
      <c r="D36" s="87">
        <f>ROUND((C36*1.04),0)</f>
        <v>4550</v>
      </c>
      <c r="E36" s="88">
        <f t="shared" si="5"/>
        <v>4641</v>
      </c>
      <c r="F36" s="88">
        <f t="shared" si="5"/>
        <v>4734</v>
      </c>
      <c r="G36" s="89">
        <f t="shared" si="5"/>
        <v>4829</v>
      </c>
      <c r="H36" s="79">
        <f t="shared" si="5"/>
        <v>4926</v>
      </c>
      <c r="I36" s="79">
        <f t="shared" si="5"/>
        <v>5025</v>
      </c>
    </row>
    <row r="38" spans="1:9" ht="15.75" thickBot="1"/>
    <row r="39" spans="1:9">
      <c r="A39" s="39" t="s">
        <v>70</v>
      </c>
      <c r="B39" s="41"/>
      <c r="C39" s="41"/>
      <c r="D39" s="41"/>
      <c r="E39" s="41"/>
      <c r="F39" s="59"/>
      <c r="G39" s="41"/>
      <c r="H39" s="42"/>
    </row>
    <row r="40" spans="1:9">
      <c r="A40" s="122" t="s">
        <v>89</v>
      </c>
      <c r="B40" s="45"/>
      <c r="C40" s="45"/>
      <c r="D40" s="45"/>
      <c r="E40" s="45"/>
      <c r="F40" s="60"/>
      <c r="G40" s="45"/>
      <c r="H40" s="46"/>
    </row>
    <row r="41" spans="1:9" ht="15.75" thickBot="1">
      <c r="A41" s="43" t="s">
        <v>59</v>
      </c>
      <c r="B41" s="45"/>
      <c r="C41" s="45"/>
      <c r="D41" s="45"/>
      <c r="E41" s="45"/>
      <c r="F41" s="60"/>
      <c r="G41" s="45"/>
      <c r="H41" s="46"/>
    </row>
    <row r="42" spans="1:9" ht="60">
      <c r="A42" s="48" t="s">
        <v>60</v>
      </c>
      <c r="B42" s="49" t="s">
        <v>61</v>
      </c>
      <c r="C42" s="67" t="s">
        <v>50</v>
      </c>
      <c r="D42" s="81" t="s">
        <v>51</v>
      </c>
      <c r="E42" s="82" t="s">
        <v>62</v>
      </c>
      <c r="F42" s="82" t="s">
        <v>63</v>
      </c>
      <c r="G42" s="83" t="s">
        <v>64</v>
      </c>
      <c r="H42" s="80" t="s">
        <v>65</v>
      </c>
      <c r="I42" s="80" t="s">
        <v>87</v>
      </c>
    </row>
    <row r="43" spans="1:9">
      <c r="A43" s="62" t="s">
        <v>66</v>
      </c>
      <c r="B43" s="63">
        <v>3186</v>
      </c>
      <c r="C43" s="76">
        <f>ROUND((B43*1.03),0)</f>
        <v>3282</v>
      </c>
      <c r="D43" s="84">
        <f>ROUND((C43*1.04),0)</f>
        <v>3413</v>
      </c>
      <c r="E43" s="85">
        <f t="shared" ref="E43:I44" si="6">ROUND((D43*1.02),0)</f>
        <v>3481</v>
      </c>
      <c r="F43" s="85">
        <f t="shared" si="6"/>
        <v>3551</v>
      </c>
      <c r="G43" s="86">
        <f t="shared" si="6"/>
        <v>3622</v>
      </c>
      <c r="H43" s="120">
        <f t="shared" si="6"/>
        <v>3694</v>
      </c>
      <c r="I43" s="63">
        <f t="shared" si="6"/>
        <v>3768</v>
      </c>
    </row>
    <row r="44" spans="1:9" ht="15.75" thickBot="1">
      <c r="A44" s="51" t="s">
        <v>67</v>
      </c>
      <c r="B44" s="52">
        <v>6373</v>
      </c>
      <c r="C44" s="77">
        <f>ROUND((B44*1.03),0)</f>
        <v>6564</v>
      </c>
      <c r="D44" s="87">
        <f>ROUND((C44*1.04),0)</f>
        <v>6827</v>
      </c>
      <c r="E44" s="88">
        <f t="shared" si="6"/>
        <v>6964</v>
      </c>
      <c r="F44" s="88">
        <f t="shared" si="6"/>
        <v>7103</v>
      </c>
      <c r="G44" s="89">
        <f t="shared" si="6"/>
        <v>7245</v>
      </c>
      <c r="H44" s="121">
        <f t="shared" si="6"/>
        <v>7390</v>
      </c>
      <c r="I44" s="63">
        <f t="shared" si="6"/>
        <v>7538</v>
      </c>
    </row>
    <row r="46" spans="1:9" ht="15.75" thickBot="1"/>
    <row r="47" spans="1:9">
      <c r="A47" s="39" t="s">
        <v>71</v>
      </c>
      <c r="B47" s="41"/>
      <c r="C47" s="41"/>
      <c r="D47" s="41"/>
      <c r="E47" s="41"/>
      <c r="F47" s="59"/>
      <c r="G47" s="41"/>
      <c r="H47" s="42"/>
    </row>
    <row r="48" spans="1:9">
      <c r="A48" s="122" t="s">
        <v>89</v>
      </c>
      <c r="B48" s="45"/>
      <c r="C48" s="45"/>
      <c r="D48" s="45"/>
      <c r="E48" s="45"/>
      <c r="F48" s="60"/>
      <c r="G48" s="45"/>
      <c r="H48" s="46"/>
    </row>
    <row r="49" spans="1:9" ht="15.75" thickBot="1">
      <c r="A49" s="43" t="s">
        <v>59</v>
      </c>
      <c r="B49" s="45"/>
      <c r="C49" s="45"/>
      <c r="D49" s="45"/>
      <c r="E49" s="45"/>
      <c r="F49" s="60"/>
      <c r="G49" s="45"/>
      <c r="H49" s="46"/>
    </row>
    <row r="50" spans="1:9" ht="60">
      <c r="A50" s="48" t="s">
        <v>60</v>
      </c>
      <c r="B50" s="49" t="s">
        <v>61</v>
      </c>
      <c r="C50" s="67" t="s">
        <v>50</v>
      </c>
      <c r="D50" s="81" t="s">
        <v>51</v>
      </c>
      <c r="E50" s="82" t="s">
        <v>62</v>
      </c>
      <c r="F50" s="82" t="s">
        <v>63</v>
      </c>
      <c r="G50" s="83" t="s">
        <v>64</v>
      </c>
      <c r="H50" s="80" t="s">
        <v>65</v>
      </c>
      <c r="I50" s="80" t="s">
        <v>87</v>
      </c>
    </row>
    <row r="51" spans="1:9">
      <c r="A51" s="62" t="s">
        <v>66</v>
      </c>
      <c r="B51" s="63">
        <v>4248</v>
      </c>
      <c r="C51" s="76">
        <f>ROUND((B51*1.03),0)</f>
        <v>4375</v>
      </c>
      <c r="D51" s="125">
        <f>ROUND((C51*1.04),0)</f>
        <v>4550</v>
      </c>
      <c r="E51" s="126">
        <f t="shared" ref="E51:I52" si="7">ROUND((D51*1.02),0)</f>
        <v>4641</v>
      </c>
      <c r="F51" s="126">
        <f t="shared" si="7"/>
        <v>4734</v>
      </c>
      <c r="G51" s="127">
        <f t="shared" si="7"/>
        <v>4829</v>
      </c>
      <c r="H51" s="78">
        <f t="shared" si="7"/>
        <v>4926</v>
      </c>
      <c r="I51" s="78">
        <f t="shared" si="7"/>
        <v>5025</v>
      </c>
    </row>
    <row r="52" spans="1:9" ht="15.75" thickBot="1">
      <c r="A52" s="51" t="s">
        <v>67</v>
      </c>
      <c r="B52" s="52">
        <v>6373</v>
      </c>
      <c r="C52" s="77">
        <f>ROUND((B52*1.03),0)</f>
        <v>6564</v>
      </c>
      <c r="D52" s="128">
        <f>ROUND((C52*1.04),0)</f>
        <v>6827</v>
      </c>
      <c r="E52" s="129">
        <f t="shared" si="7"/>
        <v>6964</v>
      </c>
      <c r="F52" s="129">
        <f t="shared" si="7"/>
        <v>7103</v>
      </c>
      <c r="G52" s="130">
        <f t="shared" si="7"/>
        <v>7245</v>
      </c>
      <c r="H52" s="79">
        <f t="shared" si="7"/>
        <v>7390</v>
      </c>
      <c r="I52" s="79">
        <f t="shared" si="7"/>
        <v>7538</v>
      </c>
    </row>
  </sheetData>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tabSelected="1" topLeftCell="E35" workbookViewId="0">
      <selection activeCell="M49" sqref="M49"/>
    </sheetView>
  </sheetViews>
  <sheetFormatPr defaultColWidth="9.140625" defaultRowHeight="15"/>
  <cols>
    <col min="1" max="1" width="19.7109375" style="38" customWidth="1"/>
    <col min="2" max="2" width="8.5703125" style="37" bestFit="1" customWidth="1"/>
    <col min="3" max="3" width="17.140625" style="37" customWidth="1"/>
    <col min="4" max="4" width="17.85546875" style="37" bestFit="1" customWidth="1"/>
    <col min="5" max="6" width="20" style="37" bestFit="1" customWidth="1"/>
    <col min="7" max="7" width="17.7109375" style="37" bestFit="1" customWidth="1"/>
    <col min="8" max="8" width="19" style="37" bestFit="1" customWidth="1"/>
    <col min="9" max="9" width="17.85546875" style="37" bestFit="1" customWidth="1"/>
    <col min="10" max="10" width="17.85546875" style="37" customWidth="1"/>
    <col min="11" max="11" width="16.7109375" style="38" bestFit="1" customWidth="1"/>
    <col min="12" max="16384" width="9.140625" style="38"/>
  </cols>
  <sheetData>
    <row r="1" spans="1:11">
      <c r="A1" s="35" t="s">
        <v>93</v>
      </c>
      <c r="B1" s="36"/>
      <c r="C1" s="36"/>
    </row>
    <row r="2" spans="1:11" ht="15.75" thickBot="1">
      <c r="A2" s="35"/>
      <c r="B2" s="36"/>
      <c r="C2" s="36"/>
      <c r="I2" s="45"/>
      <c r="J2" s="45"/>
      <c r="K2" s="45"/>
    </row>
    <row r="3" spans="1:11">
      <c r="A3" s="39" t="s">
        <v>46</v>
      </c>
      <c r="B3" s="40"/>
      <c r="C3" s="40"/>
      <c r="D3" s="41"/>
      <c r="E3" s="41"/>
      <c r="F3" s="41"/>
      <c r="G3" s="41"/>
      <c r="H3" s="41"/>
      <c r="I3" s="41"/>
      <c r="J3" s="41"/>
      <c r="K3" s="42"/>
    </row>
    <row r="4" spans="1:11">
      <c r="A4" s="122" t="s">
        <v>88</v>
      </c>
      <c r="B4" s="44"/>
      <c r="C4" s="44"/>
      <c r="D4" s="45"/>
      <c r="E4" s="45"/>
      <c r="F4" s="45"/>
      <c r="G4" s="45"/>
      <c r="H4" s="45"/>
      <c r="I4" s="45"/>
      <c r="J4" s="167"/>
      <c r="K4" s="168"/>
    </row>
    <row r="5" spans="1:11">
      <c r="A5" s="47" t="s">
        <v>47</v>
      </c>
      <c r="B5" s="45"/>
      <c r="C5" s="45"/>
      <c r="D5" s="45"/>
      <c r="E5" s="45"/>
      <c r="F5" s="45"/>
      <c r="G5" s="45"/>
      <c r="H5" s="45"/>
      <c r="I5" s="45"/>
      <c r="J5" s="167"/>
      <c r="K5" s="168"/>
    </row>
    <row r="6" spans="1:11" s="35" customFormat="1" ht="15.75" thickBot="1">
      <c r="A6" s="145" t="s">
        <v>48</v>
      </c>
      <c r="B6" s="146" t="s">
        <v>72</v>
      </c>
      <c r="C6" s="147" t="s">
        <v>75</v>
      </c>
      <c r="D6" s="147" t="s">
        <v>63</v>
      </c>
      <c r="E6" s="148" t="s">
        <v>76</v>
      </c>
      <c r="F6" s="149" t="s">
        <v>77</v>
      </c>
      <c r="G6" s="150" t="s">
        <v>73</v>
      </c>
      <c r="H6" s="148" t="s">
        <v>74</v>
      </c>
      <c r="I6" s="142" t="s">
        <v>65</v>
      </c>
      <c r="J6" s="169" t="s">
        <v>95</v>
      </c>
      <c r="K6" s="169" t="s">
        <v>87</v>
      </c>
    </row>
    <row r="7" spans="1:11" ht="15.75" thickBot="1">
      <c r="A7" s="143" t="s">
        <v>52</v>
      </c>
      <c r="B7" s="100">
        <v>44606</v>
      </c>
      <c r="C7" s="101">
        <f t="shared" ref="C7:I12" si="0">ROUND((B7*1.02),0)</f>
        <v>45498</v>
      </c>
      <c r="D7" s="101">
        <f t="shared" si="0"/>
        <v>46408</v>
      </c>
      <c r="E7" s="102">
        <f t="shared" si="0"/>
        <v>47336</v>
      </c>
      <c r="F7" s="98">
        <f t="shared" si="0"/>
        <v>48283</v>
      </c>
      <c r="G7" s="144">
        <f t="shared" si="0"/>
        <v>49249</v>
      </c>
      <c r="H7" s="102">
        <f t="shared" si="0"/>
        <v>50234</v>
      </c>
      <c r="I7" s="154">
        <f t="shared" si="0"/>
        <v>51239</v>
      </c>
      <c r="J7" s="170">
        <f>ROUND((I7*1.01),0)</f>
        <v>51751</v>
      </c>
      <c r="K7" s="170">
        <f>ROUND((J7*1.02),0)</f>
        <v>52786</v>
      </c>
    </row>
    <row r="8" spans="1:11" ht="15.75" thickBot="1">
      <c r="A8" s="103" t="s">
        <v>53</v>
      </c>
      <c r="B8" s="69">
        <v>46304</v>
      </c>
      <c r="C8" s="75">
        <f t="shared" si="0"/>
        <v>47230</v>
      </c>
      <c r="D8" s="75">
        <f t="shared" si="0"/>
        <v>48175</v>
      </c>
      <c r="E8" s="95">
        <f t="shared" si="0"/>
        <v>49139</v>
      </c>
      <c r="F8" s="96">
        <f t="shared" si="0"/>
        <v>50122</v>
      </c>
      <c r="G8" s="97">
        <f t="shared" si="0"/>
        <v>51124</v>
      </c>
      <c r="H8" s="95">
        <f t="shared" si="0"/>
        <v>52146</v>
      </c>
      <c r="I8" s="153">
        <f t="shared" si="0"/>
        <v>53189</v>
      </c>
      <c r="J8" s="170">
        <f t="shared" ref="J8:J12" si="1">ROUND((I8*1.01),0)</f>
        <v>53721</v>
      </c>
      <c r="K8" s="170">
        <f t="shared" ref="K8:K12" si="2">ROUND((J8*1.02),0)</f>
        <v>54795</v>
      </c>
    </row>
    <row r="9" spans="1:11" ht="15.75" thickBot="1">
      <c r="A9" s="103" t="s">
        <v>54</v>
      </c>
      <c r="B9" s="69">
        <v>48428</v>
      </c>
      <c r="C9" s="75">
        <f t="shared" si="0"/>
        <v>49397</v>
      </c>
      <c r="D9" s="75">
        <f t="shared" si="0"/>
        <v>50385</v>
      </c>
      <c r="E9" s="95">
        <f t="shared" si="0"/>
        <v>51393</v>
      </c>
      <c r="F9" s="96">
        <f t="shared" si="0"/>
        <v>52421</v>
      </c>
      <c r="G9" s="97">
        <f t="shared" si="0"/>
        <v>53469</v>
      </c>
      <c r="H9" s="95">
        <f t="shared" si="0"/>
        <v>54538</v>
      </c>
      <c r="I9" s="153">
        <f t="shared" si="0"/>
        <v>55629</v>
      </c>
      <c r="J9" s="170">
        <f t="shared" si="1"/>
        <v>56185</v>
      </c>
      <c r="K9" s="170">
        <f t="shared" si="2"/>
        <v>57309</v>
      </c>
    </row>
    <row r="10" spans="1:11" ht="15.75" thickBot="1">
      <c r="A10" s="104" t="s">
        <v>55</v>
      </c>
      <c r="B10" s="105">
        <v>50552</v>
      </c>
      <c r="C10" s="106">
        <f t="shared" si="0"/>
        <v>51563</v>
      </c>
      <c r="D10" s="106">
        <f t="shared" si="0"/>
        <v>52594</v>
      </c>
      <c r="E10" s="107">
        <f t="shared" si="0"/>
        <v>53646</v>
      </c>
      <c r="F10" s="108">
        <f t="shared" si="0"/>
        <v>54719</v>
      </c>
      <c r="G10" s="109">
        <f t="shared" si="0"/>
        <v>55813</v>
      </c>
      <c r="H10" s="107">
        <f t="shared" si="0"/>
        <v>56929</v>
      </c>
      <c r="I10" s="153">
        <f t="shared" si="0"/>
        <v>58068</v>
      </c>
      <c r="J10" s="170">
        <f t="shared" si="1"/>
        <v>58649</v>
      </c>
      <c r="K10" s="170">
        <f t="shared" si="2"/>
        <v>59822</v>
      </c>
    </row>
    <row r="11" spans="1:11" ht="15.75" thickBot="1">
      <c r="A11" s="99" t="s">
        <v>56</v>
      </c>
      <c r="B11" s="100">
        <v>53738</v>
      </c>
      <c r="C11" s="101">
        <f t="shared" si="0"/>
        <v>54813</v>
      </c>
      <c r="D11" s="101">
        <f t="shared" si="0"/>
        <v>55909</v>
      </c>
      <c r="E11" s="102">
        <f t="shared" si="0"/>
        <v>57027</v>
      </c>
      <c r="F11" s="98">
        <f t="shared" si="0"/>
        <v>58168</v>
      </c>
      <c r="G11" s="100">
        <f t="shared" si="0"/>
        <v>59331</v>
      </c>
      <c r="H11" s="110">
        <f t="shared" si="0"/>
        <v>60518</v>
      </c>
      <c r="I11" s="155">
        <f t="shared" si="0"/>
        <v>61728</v>
      </c>
      <c r="J11" s="170">
        <f t="shared" si="1"/>
        <v>62345</v>
      </c>
      <c r="K11" s="170">
        <f t="shared" si="2"/>
        <v>63592</v>
      </c>
    </row>
    <row r="12" spans="1:11" ht="15.75" thickBot="1">
      <c r="A12" s="68" t="s">
        <v>57</v>
      </c>
      <c r="B12" s="111">
        <v>57986</v>
      </c>
      <c r="C12" s="112">
        <f t="shared" si="0"/>
        <v>59146</v>
      </c>
      <c r="D12" s="112">
        <f t="shared" si="0"/>
        <v>60329</v>
      </c>
      <c r="E12" s="112">
        <f t="shared" si="0"/>
        <v>61536</v>
      </c>
      <c r="F12" s="113">
        <f t="shared" si="0"/>
        <v>62767</v>
      </c>
      <c r="G12" s="114">
        <f t="shared" si="0"/>
        <v>64022</v>
      </c>
      <c r="H12" s="115">
        <f t="shared" si="0"/>
        <v>65302</v>
      </c>
      <c r="I12" s="155">
        <f t="shared" si="0"/>
        <v>66608</v>
      </c>
      <c r="J12" s="170">
        <f t="shared" si="1"/>
        <v>67274</v>
      </c>
      <c r="K12" s="170">
        <f t="shared" si="2"/>
        <v>68619</v>
      </c>
    </row>
    <row r="13" spans="1:11">
      <c r="A13" s="53"/>
      <c r="B13" s="45"/>
      <c r="C13" s="45"/>
      <c r="D13" s="45"/>
      <c r="E13" s="45"/>
      <c r="F13" s="45"/>
      <c r="G13" s="45"/>
      <c r="H13" s="45"/>
      <c r="I13" s="45"/>
      <c r="J13" s="167"/>
      <c r="K13" s="171"/>
    </row>
    <row r="14" spans="1:11" ht="15.75" thickBot="1">
      <c r="A14" s="70"/>
      <c r="B14" s="45"/>
      <c r="C14" s="45"/>
      <c r="D14" s="45"/>
      <c r="E14" s="45"/>
      <c r="F14" s="60"/>
      <c r="G14" s="45"/>
      <c r="H14" s="45"/>
      <c r="I14" s="45"/>
      <c r="J14" s="167"/>
      <c r="K14" s="171"/>
    </row>
    <row r="15" spans="1:11">
      <c r="A15" s="39" t="s">
        <v>58</v>
      </c>
      <c r="B15" s="41"/>
      <c r="C15" s="41"/>
      <c r="D15" s="41"/>
      <c r="E15" s="41"/>
      <c r="F15" s="59"/>
      <c r="G15" s="41"/>
      <c r="H15" s="41"/>
      <c r="I15" s="41"/>
      <c r="J15" s="172"/>
      <c r="K15" s="173"/>
    </row>
    <row r="16" spans="1:11">
      <c r="A16" s="122" t="s">
        <v>89</v>
      </c>
      <c r="B16" s="45"/>
      <c r="C16" s="45"/>
      <c r="D16" s="45"/>
      <c r="E16" s="45"/>
      <c r="F16" s="60"/>
      <c r="G16" s="45"/>
      <c r="H16" s="45"/>
      <c r="I16" s="45"/>
      <c r="J16" s="167"/>
      <c r="K16" s="174"/>
    </row>
    <row r="17" spans="1:11" ht="15.75" thickBot="1">
      <c r="A17" s="140" t="s">
        <v>59</v>
      </c>
      <c r="B17" s="133"/>
      <c r="C17" s="133"/>
      <c r="D17" s="133"/>
      <c r="E17" s="133"/>
      <c r="F17" s="141"/>
      <c r="G17" s="133"/>
      <c r="H17" s="133"/>
      <c r="I17" s="133"/>
      <c r="J17" s="175"/>
      <c r="K17" s="176"/>
    </row>
    <row r="18" spans="1:11" ht="15.75" thickBot="1">
      <c r="A18" s="134" t="s">
        <v>60</v>
      </c>
      <c r="B18" s="135" t="s">
        <v>72</v>
      </c>
      <c r="C18" s="136" t="s">
        <v>75</v>
      </c>
      <c r="D18" s="136" t="s">
        <v>63</v>
      </c>
      <c r="E18" s="137" t="s">
        <v>76</v>
      </c>
      <c r="F18" s="151" t="s">
        <v>77</v>
      </c>
      <c r="G18" s="152" t="s">
        <v>73</v>
      </c>
      <c r="H18" s="132" t="s">
        <v>74</v>
      </c>
      <c r="I18" s="131" t="s">
        <v>65</v>
      </c>
      <c r="J18" s="177" t="s">
        <v>95</v>
      </c>
      <c r="K18" s="178" t="s">
        <v>87</v>
      </c>
    </row>
    <row r="19" spans="1:11" ht="15.75" thickBot="1">
      <c r="A19" s="62" t="s">
        <v>66</v>
      </c>
      <c r="B19" s="63">
        <v>1700</v>
      </c>
      <c r="C19" s="106">
        <f t="shared" ref="C19:I20" si="3">ROUND((B19*1.02),0)</f>
        <v>1734</v>
      </c>
      <c r="D19" s="106">
        <f t="shared" si="3"/>
        <v>1769</v>
      </c>
      <c r="E19" s="107">
        <f t="shared" si="3"/>
        <v>1804</v>
      </c>
      <c r="F19" s="91">
        <f t="shared" si="3"/>
        <v>1840</v>
      </c>
      <c r="G19" s="93">
        <f t="shared" si="3"/>
        <v>1877</v>
      </c>
      <c r="H19" s="105">
        <f t="shared" si="3"/>
        <v>1915</v>
      </c>
      <c r="I19" s="64">
        <f t="shared" si="3"/>
        <v>1953</v>
      </c>
      <c r="J19" s="179">
        <f>ROUND((I19*1.01),0)</f>
        <v>1973</v>
      </c>
      <c r="K19" s="170">
        <f t="shared" ref="K19:K20" si="4">ROUND((J19*1.02),0)</f>
        <v>2012</v>
      </c>
    </row>
    <row r="20" spans="1:11" ht="15.75" thickBot="1">
      <c r="A20" s="51" t="s">
        <v>67</v>
      </c>
      <c r="B20" s="52">
        <v>1700</v>
      </c>
      <c r="C20" s="75">
        <f t="shared" si="3"/>
        <v>1734</v>
      </c>
      <c r="D20" s="75">
        <f t="shared" si="3"/>
        <v>1769</v>
      </c>
      <c r="E20" s="95">
        <f t="shared" si="3"/>
        <v>1804</v>
      </c>
      <c r="F20" s="87">
        <f t="shared" si="3"/>
        <v>1840</v>
      </c>
      <c r="G20" s="89">
        <f t="shared" si="3"/>
        <v>1877</v>
      </c>
      <c r="H20" s="69">
        <f t="shared" si="3"/>
        <v>1915</v>
      </c>
      <c r="I20" s="65">
        <f t="shared" si="3"/>
        <v>1953</v>
      </c>
      <c r="J20" s="179">
        <f>ROUND((I20*1.01),0)</f>
        <v>1973</v>
      </c>
      <c r="K20" s="170">
        <f t="shared" si="4"/>
        <v>2012</v>
      </c>
    </row>
    <row r="21" spans="1:11" ht="15.75" thickBot="1">
      <c r="F21" s="66"/>
      <c r="J21" s="180"/>
      <c r="K21" s="171"/>
    </row>
    <row r="22" spans="1:11">
      <c r="A22" s="39" t="s">
        <v>68</v>
      </c>
      <c r="B22" s="41"/>
      <c r="C22" s="41"/>
      <c r="D22" s="41"/>
      <c r="E22" s="41"/>
      <c r="F22" s="59"/>
      <c r="G22" s="41"/>
      <c r="H22" s="41"/>
      <c r="I22" s="41"/>
      <c r="J22" s="172"/>
      <c r="K22" s="173"/>
    </row>
    <row r="23" spans="1:11">
      <c r="A23" s="122" t="s">
        <v>89</v>
      </c>
      <c r="B23" s="45"/>
      <c r="C23" s="45"/>
      <c r="D23" s="45"/>
      <c r="E23" s="45"/>
      <c r="F23" s="60"/>
      <c r="G23" s="45"/>
      <c r="H23" s="45"/>
      <c r="I23" s="45"/>
      <c r="J23" s="167"/>
      <c r="K23" s="174"/>
    </row>
    <row r="24" spans="1:11" ht="15.75" thickBot="1">
      <c r="A24" s="140" t="s">
        <v>59</v>
      </c>
      <c r="B24" s="133"/>
      <c r="C24" s="133"/>
      <c r="D24" s="133"/>
      <c r="E24" s="133"/>
      <c r="F24" s="141"/>
      <c r="G24" s="133"/>
      <c r="H24" s="133"/>
      <c r="I24" s="133"/>
      <c r="J24" s="175"/>
      <c r="K24" s="176"/>
    </row>
    <row r="25" spans="1:11" ht="15.75" thickBot="1">
      <c r="A25" s="134" t="s">
        <v>60</v>
      </c>
      <c r="B25" s="135" t="s">
        <v>72</v>
      </c>
      <c r="C25" s="136" t="s">
        <v>75</v>
      </c>
      <c r="D25" s="136" t="s">
        <v>63</v>
      </c>
      <c r="E25" s="137" t="s">
        <v>76</v>
      </c>
      <c r="F25" s="138" t="s">
        <v>77</v>
      </c>
      <c r="G25" s="139" t="s">
        <v>73</v>
      </c>
      <c r="H25" s="132" t="s">
        <v>74</v>
      </c>
      <c r="I25" s="131" t="s">
        <v>65</v>
      </c>
      <c r="J25" s="177" t="s">
        <v>95</v>
      </c>
      <c r="K25" s="178" t="s">
        <v>87</v>
      </c>
    </row>
    <row r="26" spans="1:11" ht="15.75" thickBot="1">
      <c r="A26" s="62" t="s">
        <v>66</v>
      </c>
      <c r="B26" s="63">
        <v>2123</v>
      </c>
      <c r="C26" s="106">
        <f t="shared" ref="C26:I27" si="5">ROUND((B26*1.02),0)</f>
        <v>2165</v>
      </c>
      <c r="D26" s="106">
        <f t="shared" si="5"/>
        <v>2208</v>
      </c>
      <c r="E26" s="107">
        <f t="shared" si="5"/>
        <v>2252</v>
      </c>
      <c r="F26" s="116">
        <f t="shared" si="5"/>
        <v>2297</v>
      </c>
      <c r="G26" s="117">
        <f t="shared" si="5"/>
        <v>2343</v>
      </c>
      <c r="H26" s="105">
        <f t="shared" si="5"/>
        <v>2390</v>
      </c>
      <c r="I26" s="64">
        <f t="shared" si="5"/>
        <v>2438</v>
      </c>
      <c r="J26" s="179">
        <f>ROUND((I26*1.01),0)</f>
        <v>2462</v>
      </c>
      <c r="K26" s="170">
        <f t="shared" ref="K26:K27" si="6">ROUND((J26*1.02),0)</f>
        <v>2511</v>
      </c>
    </row>
    <row r="27" spans="1:11" ht="15.75" thickBot="1">
      <c r="A27" s="51" t="s">
        <v>67</v>
      </c>
      <c r="B27" s="52">
        <v>2123</v>
      </c>
      <c r="C27" s="75">
        <f t="shared" si="5"/>
        <v>2165</v>
      </c>
      <c r="D27" s="75">
        <f t="shared" si="5"/>
        <v>2208</v>
      </c>
      <c r="E27" s="95">
        <f t="shared" si="5"/>
        <v>2252</v>
      </c>
      <c r="F27" s="118">
        <f t="shared" si="5"/>
        <v>2297</v>
      </c>
      <c r="G27" s="119">
        <f t="shared" si="5"/>
        <v>2343</v>
      </c>
      <c r="H27" s="69">
        <f t="shared" si="5"/>
        <v>2390</v>
      </c>
      <c r="I27" s="65">
        <f t="shared" si="5"/>
        <v>2438</v>
      </c>
      <c r="J27" s="179">
        <f>ROUND((I27*1.01),0)</f>
        <v>2462</v>
      </c>
      <c r="K27" s="170">
        <f t="shared" si="6"/>
        <v>2511</v>
      </c>
    </row>
    <row r="28" spans="1:11" ht="15.75" thickBot="1">
      <c r="J28" s="180"/>
      <c r="K28" s="171"/>
    </row>
    <row r="29" spans="1:11">
      <c r="A29" s="39" t="s">
        <v>69</v>
      </c>
      <c r="B29" s="41"/>
      <c r="C29" s="41"/>
      <c r="D29" s="41"/>
      <c r="E29" s="41"/>
      <c r="F29" s="59"/>
      <c r="G29" s="41"/>
      <c r="H29" s="41"/>
      <c r="I29" s="41"/>
      <c r="J29" s="172"/>
      <c r="K29" s="173"/>
    </row>
    <row r="30" spans="1:11">
      <c r="A30" s="122" t="s">
        <v>89</v>
      </c>
      <c r="B30" s="45"/>
      <c r="C30" s="45"/>
      <c r="D30" s="45"/>
      <c r="E30" s="45"/>
      <c r="F30" s="60"/>
      <c r="G30" s="45"/>
      <c r="H30" s="45"/>
      <c r="I30" s="45"/>
      <c r="J30" s="167"/>
      <c r="K30" s="174"/>
    </row>
    <row r="31" spans="1:11" ht="15.75" thickBot="1">
      <c r="A31" s="140" t="s">
        <v>59</v>
      </c>
      <c r="B31" s="133"/>
      <c r="C31" s="133"/>
      <c r="D31" s="133"/>
      <c r="E31" s="133"/>
      <c r="F31" s="141"/>
      <c r="G31" s="133"/>
      <c r="H31" s="133"/>
      <c r="I31" s="133"/>
      <c r="J31" s="175"/>
      <c r="K31" s="176"/>
    </row>
    <row r="32" spans="1:11" ht="15.75" thickBot="1">
      <c r="A32" s="134" t="s">
        <v>60</v>
      </c>
      <c r="B32" s="135" t="s">
        <v>72</v>
      </c>
      <c r="C32" s="136" t="s">
        <v>75</v>
      </c>
      <c r="D32" s="136" t="s">
        <v>63</v>
      </c>
      <c r="E32" s="137" t="s">
        <v>76</v>
      </c>
      <c r="F32" s="138" t="s">
        <v>77</v>
      </c>
      <c r="G32" s="139" t="s">
        <v>73</v>
      </c>
      <c r="H32" s="132" t="s">
        <v>74</v>
      </c>
      <c r="I32" s="131" t="s">
        <v>65</v>
      </c>
      <c r="J32" s="177" t="s">
        <v>95</v>
      </c>
      <c r="K32" s="178" t="s">
        <v>87</v>
      </c>
    </row>
    <row r="33" spans="1:11" ht="15.75" thickBot="1">
      <c r="A33" s="62" t="s">
        <v>66</v>
      </c>
      <c r="B33" s="63">
        <v>2123</v>
      </c>
      <c r="C33" s="106">
        <f t="shared" ref="C33:I34" si="7">ROUND((B33*1.02),0)</f>
        <v>2165</v>
      </c>
      <c r="D33" s="106">
        <f t="shared" si="7"/>
        <v>2208</v>
      </c>
      <c r="E33" s="107">
        <f t="shared" si="7"/>
        <v>2252</v>
      </c>
      <c r="F33" s="84">
        <f t="shared" si="7"/>
        <v>2297</v>
      </c>
      <c r="G33" s="86">
        <f t="shared" si="7"/>
        <v>2343</v>
      </c>
      <c r="H33" s="105">
        <f t="shared" si="7"/>
        <v>2390</v>
      </c>
      <c r="I33" s="64">
        <f t="shared" si="7"/>
        <v>2438</v>
      </c>
      <c r="J33" s="179">
        <f>ROUND((I33*1.01),0)</f>
        <v>2462</v>
      </c>
      <c r="K33" s="170">
        <f t="shared" ref="K33:K34" si="8">ROUND((J33*1.02),0)</f>
        <v>2511</v>
      </c>
    </row>
    <row r="34" spans="1:11" ht="15.75" thickBot="1">
      <c r="A34" s="51" t="s">
        <v>67</v>
      </c>
      <c r="B34" s="52">
        <v>4248</v>
      </c>
      <c r="C34" s="75">
        <f t="shared" si="7"/>
        <v>4333</v>
      </c>
      <c r="D34" s="75">
        <f t="shared" si="7"/>
        <v>4420</v>
      </c>
      <c r="E34" s="95">
        <f t="shared" si="7"/>
        <v>4508</v>
      </c>
      <c r="F34" s="87">
        <f t="shared" si="7"/>
        <v>4598</v>
      </c>
      <c r="G34" s="89">
        <f t="shared" si="7"/>
        <v>4690</v>
      </c>
      <c r="H34" s="69">
        <f t="shared" si="7"/>
        <v>4784</v>
      </c>
      <c r="I34" s="65">
        <f t="shared" si="7"/>
        <v>4880</v>
      </c>
      <c r="J34" s="179">
        <f>ROUND((I34*1.01),0)</f>
        <v>4929</v>
      </c>
      <c r="K34" s="170">
        <f t="shared" si="8"/>
        <v>5028</v>
      </c>
    </row>
    <row r="35" spans="1:11" ht="15.75" thickBot="1">
      <c r="J35" s="180"/>
      <c r="K35" s="171"/>
    </row>
    <row r="36" spans="1:11">
      <c r="A36" s="39" t="s">
        <v>70</v>
      </c>
      <c r="B36" s="41"/>
      <c r="C36" s="41"/>
      <c r="D36" s="41"/>
      <c r="E36" s="41"/>
      <c r="F36" s="59"/>
      <c r="G36" s="41"/>
      <c r="H36" s="41"/>
      <c r="I36" s="41"/>
      <c r="J36" s="172"/>
      <c r="K36" s="173"/>
    </row>
    <row r="37" spans="1:11">
      <c r="A37" s="122" t="s">
        <v>89</v>
      </c>
      <c r="B37" s="45"/>
      <c r="C37" s="45"/>
      <c r="D37" s="45"/>
      <c r="E37" s="45"/>
      <c r="F37" s="60"/>
      <c r="G37" s="45"/>
      <c r="H37" s="45"/>
      <c r="I37" s="45"/>
      <c r="J37" s="167"/>
      <c r="K37" s="174"/>
    </row>
    <row r="38" spans="1:11" ht="15.75" thickBot="1">
      <c r="A38" s="140" t="s">
        <v>59</v>
      </c>
      <c r="B38" s="133"/>
      <c r="C38" s="133"/>
      <c r="D38" s="133"/>
      <c r="E38" s="133"/>
      <c r="F38" s="141"/>
      <c r="G38" s="133"/>
      <c r="H38" s="133"/>
      <c r="I38" s="133"/>
      <c r="J38" s="175"/>
      <c r="K38" s="176"/>
    </row>
    <row r="39" spans="1:11" ht="15.75" thickBot="1">
      <c r="A39" s="134" t="s">
        <v>60</v>
      </c>
      <c r="B39" s="135" t="s">
        <v>72</v>
      </c>
      <c r="C39" s="136" t="s">
        <v>75</v>
      </c>
      <c r="D39" s="136" t="s">
        <v>63</v>
      </c>
      <c r="E39" s="137" t="s">
        <v>76</v>
      </c>
      <c r="F39" s="138" t="s">
        <v>77</v>
      </c>
      <c r="G39" s="139" t="s">
        <v>73</v>
      </c>
      <c r="H39" s="132" t="s">
        <v>74</v>
      </c>
      <c r="I39" s="131" t="s">
        <v>65</v>
      </c>
      <c r="J39" s="177" t="s">
        <v>95</v>
      </c>
      <c r="K39" s="181" t="s">
        <v>87</v>
      </c>
    </row>
    <row r="40" spans="1:11" ht="15.75" thickBot="1">
      <c r="A40" s="62" t="s">
        <v>66</v>
      </c>
      <c r="B40" s="63">
        <v>3186</v>
      </c>
      <c r="C40" s="106">
        <f t="shared" ref="C40:I41" si="9">ROUND((B40*1.02),0)</f>
        <v>3250</v>
      </c>
      <c r="D40" s="106">
        <f t="shared" si="9"/>
        <v>3315</v>
      </c>
      <c r="E40" s="107">
        <f t="shared" si="9"/>
        <v>3381</v>
      </c>
      <c r="F40" s="84">
        <f t="shared" si="9"/>
        <v>3449</v>
      </c>
      <c r="G40" s="86">
        <f t="shared" si="9"/>
        <v>3518</v>
      </c>
      <c r="H40" s="105">
        <f t="shared" si="9"/>
        <v>3588</v>
      </c>
      <c r="I40" s="64">
        <f t="shared" si="9"/>
        <v>3660</v>
      </c>
      <c r="J40" s="182">
        <f>ROUND((I40*1.01),0)</f>
        <v>3697</v>
      </c>
      <c r="K40" s="170">
        <f t="shared" ref="K40:K41" si="10">ROUND((J40*1.02),0)</f>
        <v>3771</v>
      </c>
    </row>
    <row r="41" spans="1:11" ht="15.75" thickBot="1">
      <c r="A41" s="51" t="s">
        <v>67</v>
      </c>
      <c r="B41" s="52">
        <v>6373</v>
      </c>
      <c r="C41" s="75">
        <f t="shared" si="9"/>
        <v>6500</v>
      </c>
      <c r="D41" s="75">
        <f t="shared" si="9"/>
        <v>6630</v>
      </c>
      <c r="E41" s="95">
        <f t="shared" si="9"/>
        <v>6763</v>
      </c>
      <c r="F41" s="87">
        <f t="shared" si="9"/>
        <v>6898</v>
      </c>
      <c r="G41" s="89">
        <f t="shared" si="9"/>
        <v>7036</v>
      </c>
      <c r="H41" s="69">
        <f t="shared" si="9"/>
        <v>7177</v>
      </c>
      <c r="I41" s="65">
        <f t="shared" si="9"/>
        <v>7321</v>
      </c>
      <c r="J41" s="182">
        <f>ROUND((I41*1.01),0)</f>
        <v>7394</v>
      </c>
      <c r="K41" s="170">
        <f t="shared" si="10"/>
        <v>7542</v>
      </c>
    </row>
    <row r="42" spans="1:11" ht="15.75" thickBot="1">
      <c r="J42" s="180"/>
      <c r="K42" s="171"/>
    </row>
    <row r="43" spans="1:11">
      <c r="A43" s="39" t="s">
        <v>71</v>
      </c>
      <c r="B43" s="41"/>
      <c r="C43" s="41"/>
      <c r="D43" s="41"/>
      <c r="E43" s="41"/>
      <c r="F43" s="59"/>
      <c r="G43" s="41"/>
      <c r="H43" s="41"/>
      <c r="I43" s="41"/>
      <c r="J43" s="172"/>
      <c r="K43" s="173"/>
    </row>
    <row r="44" spans="1:11">
      <c r="A44" s="122" t="s">
        <v>89</v>
      </c>
      <c r="B44" s="45"/>
      <c r="C44" s="45"/>
      <c r="D44" s="45"/>
      <c r="E44" s="45"/>
      <c r="F44" s="60"/>
      <c r="G44" s="45"/>
      <c r="H44" s="45"/>
      <c r="I44" s="45"/>
      <c r="J44" s="167"/>
      <c r="K44" s="174"/>
    </row>
    <row r="45" spans="1:11" ht="15.75" thickBot="1">
      <c r="A45" s="140" t="s">
        <v>59</v>
      </c>
      <c r="B45" s="133"/>
      <c r="C45" s="133"/>
      <c r="D45" s="133"/>
      <c r="E45" s="133"/>
      <c r="F45" s="141"/>
      <c r="G45" s="133"/>
      <c r="H45" s="133"/>
      <c r="I45" s="133"/>
      <c r="J45" s="175"/>
      <c r="K45" s="176"/>
    </row>
    <row r="46" spans="1:11" ht="15.75" thickBot="1">
      <c r="A46" s="134" t="s">
        <v>60</v>
      </c>
      <c r="B46" s="135" t="s">
        <v>72</v>
      </c>
      <c r="C46" s="136" t="s">
        <v>75</v>
      </c>
      <c r="D46" s="136" t="s">
        <v>63</v>
      </c>
      <c r="E46" s="137" t="s">
        <v>76</v>
      </c>
      <c r="F46" s="138" t="s">
        <v>77</v>
      </c>
      <c r="G46" s="139" t="s">
        <v>73</v>
      </c>
      <c r="H46" s="132" t="s">
        <v>74</v>
      </c>
      <c r="I46" s="131" t="s">
        <v>65</v>
      </c>
      <c r="J46" s="177" t="s">
        <v>95</v>
      </c>
      <c r="K46" s="178" t="s">
        <v>87</v>
      </c>
    </row>
    <row r="47" spans="1:11" ht="15.75" thickBot="1">
      <c r="A47" s="62" t="s">
        <v>66</v>
      </c>
      <c r="B47" s="63">
        <v>4248</v>
      </c>
      <c r="C47" s="106">
        <f t="shared" ref="C47:I48" si="11">ROUND((B47*1.02),0)</f>
        <v>4333</v>
      </c>
      <c r="D47" s="106">
        <f t="shared" si="11"/>
        <v>4420</v>
      </c>
      <c r="E47" s="107">
        <f t="shared" si="11"/>
        <v>4508</v>
      </c>
      <c r="F47" s="84">
        <f t="shared" si="11"/>
        <v>4598</v>
      </c>
      <c r="G47" s="86">
        <f t="shared" si="11"/>
        <v>4690</v>
      </c>
      <c r="H47" s="105">
        <f t="shared" si="11"/>
        <v>4784</v>
      </c>
      <c r="I47" s="64">
        <f t="shared" si="11"/>
        <v>4880</v>
      </c>
      <c r="J47" s="179">
        <f>ROUND((I47*1.01),0)</f>
        <v>4929</v>
      </c>
      <c r="K47" s="170">
        <f t="shared" ref="K47:K48" si="12">ROUND((J47*1.02),0)</f>
        <v>5028</v>
      </c>
    </row>
    <row r="48" spans="1:11" ht="15.75" thickBot="1">
      <c r="A48" s="51" t="s">
        <v>67</v>
      </c>
      <c r="B48" s="52">
        <v>6373</v>
      </c>
      <c r="C48" s="75">
        <f t="shared" si="11"/>
        <v>6500</v>
      </c>
      <c r="D48" s="75">
        <f t="shared" si="11"/>
        <v>6630</v>
      </c>
      <c r="E48" s="95">
        <f t="shared" si="11"/>
        <v>6763</v>
      </c>
      <c r="F48" s="87">
        <f t="shared" si="11"/>
        <v>6898</v>
      </c>
      <c r="G48" s="89">
        <f t="shared" si="11"/>
        <v>7036</v>
      </c>
      <c r="H48" s="69">
        <f t="shared" si="11"/>
        <v>7177</v>
      </c>
      <c r="I48" s="65">
        <f t="shared" si="11"/>
        <v>7321</v>
      </c>
      <c r="J48" s="179">
        <f>ROUND((I48*1.01),0)</f>
        <v>7394</v>
      </c>
      <c r="K48" s="170">
        <f t="shared" si="12"/>
        <v>7542</v>
      </c>
    </row>
    <row r="49" spans="10:11">
      <c r="J49" s="180"/>
      <c r="K49" s="171"/>
    </row>
  </sheetData>
  <pageMargins left="0.7" right="0.7" top="0.75" bottom="0.75" header="0.3" footer="0.3"/>
  <pageSetup paperSize="5"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opLeftCell="A10" workbookViewId="0">
      <selection activeCell="C28" sqref="C28"/>
    </sheetView>
  </sheetViews>
  <sheetFormatPr defaultRowHeight="12.75"/>
  <cols>
    <col min="2" max="2" width="11.85546875" customWidth="1"/>
    <col min="3" max="3" width="11.5703125" bestFit="1" customWidth="1"/>
  </cols>
  <sheetData>
    <row r="1" spans="1:5" ht="15.75">
      <c r="A1" s="21"/>
      <c r="B1" s="22" t="s">
        <v>37</v>
      </c>
      <c r="C1" s="23"/>
      <c r="D1" s="23"/>
      <c r="E1" s="23"/>
    </row>
    <row r="2" spans="1:5" ht="15">
      <c r="A2" s="21"/>
      <c r="B2" s="23"/>
      <c r="C2" s="23"/>
      <c r="D2" s="23"/>
      <c r="E2" s="23"/>
    </row>
    <row r="3" spans="1:5" ht="60">
      <c r="A3" s="24" t="s">
        <v>6</v>
      </c>
      <c r="B3" s="24" t="s">
        <v>7</v>
      </c>
      <c r="C3" s="25" t="s">
        <v>8</v>
      </c>
      <c r="D3" s="24" t="s">
        <v>9</v>
      </c>
      <c r="E3" s="26" t="s">
        <v>14</v>
      </c>
    </row>
    <row r="4" spans="1:5" ht="15">
      <c r="A4" s="27">
        <v>1</v>
      </c>
      <c r="B4" s="28">
        <v>23312</v>
      </c>
      <c r="C4" s="28">
        <v>30083</v>
      </c>
      <c r="D4" s="28">
        <v>968</v>
      </c>
      <c r="E4" s="28">
        <v>963</v>
      </c>
    </row>
    <row r="5" spans="1:5" ht="15">
      <c r="A5" s="29">
        <v>2</v>
      </c>
      <c r="B5" s="28">
        <v>24196</v>
      </c>
      <c r="C5" s="28">
        <v>31299</v>
      </c>
      <c r="D5" s="28">
        <v>1014</v>
      </c>
      <c r="E5" s="28">
        <v>1019</v>
      </c>
    </row>
    <row r="6" spans="1:5" ht="15">
      <c r="A6" s="29">
        <v>3</v>
      </c>
      <c r="B6" s="28">
        <v>25381</v>
      </c>
      <c r="C6" s="28">
        <v>32826</v>
      </c>
      <c r="D6" s="28">
        <v>1064</v>
      </c>
      <c r="E6" s="28">
        <v>1061</v>
      </c>
    </row>
    <row r="7" spans="1:5" ht="15">
      <c r="A7" s="29">
        <v>4</v>
      </c>
      <c r="B7" s="28">
        <v>26520</v>
      </c>
      <c r="C7" s="28">
        <v>34355</v>
      </c>
      <c r="D7" s="28">
        <v>1116</v>
      </c>
      <c r="E7" s="28">
        <v>1139</v>
      </c>
    </row>
    <row r="8" spans="1:5" ht="15">
      <c r="A8" s="29">
        <v>5</v>
      </c>
      <c r="B8" s="28">
        <v>27776</v>
      </c>
      <c r="C8" s="28">
        <v>35995</v>
      </c>
      <c r="D8" s="28">
        <v>1175</v>
      </c>
      <c r="E8" s="28">
        <v>1169</v>
      </c>
    </row>
    <row r="9" spans="1:5" ht="15">
      <c r="A9" s="29">
        <v>6</v>
      </c>
      <c r="B9" s="28">
        <v>29266</v>
      </c>
      <c r="C9" s="28">
        <v>37891</v>
      </c>
      <c r="D9" s="28">
        <v>1232</v>
      </c>
      <c r="E9" s="28">
        <v>1233</v>
      </c>
    </row>
    <row r="10" spans="1:5" ht="15">
      <c r="A10" s="29">
        <v>7</v>
      </c>
      <c r="B10" s="28">
        <v>30908</v>
      </c>
      <c r="C10" s="28">
        <v>39941</v>
      </c>
      <c r="D10" s="28">
        <v>1283</v>
      </c>
      <c r="E10" s="28">
        <v>1335</v>
      </c>
    </row>
    <row r="11" spans="1:5" ht="15">
      <c r="A11" s="29">
        <v>8</v>
      </c>
      <c r="B11" s="28">
        <v>32610</v>
      </c>
      <c r="C11" s="28">
        <v>42051</v>
      </c>
      <c r="D11" s="28">
        <v>1328</v>
      </c>
      <c r="E11" s="28">
        <v>1473</v>
      </c>
    </row>
    <row r="12" spans="1:5" ht="15">
      <c r="A12" s="29">
        <v>9</v>
      </c>
      <c r="B12" s="28">
        <v>34427</v>
      </c>
      <c r="C12" s="28">
        <v>44311</v>
      </c>
      <c r="D12" s="28">
        <v>1376</v>
      </c>
      <c r="E12" s="28">
        <v>1628</v>
      </c>
    </row>
    <row r="13" spans="1:5" ht="15">
      <c r="A13" s="29">
        <v>10</v>
      </c>
      <c r="B13" s="28">
        <v>36379</v>
      </c>
      <c r="C13" s="28">
        <v>46772</v>
      </c>
      <c r="D13" s="28">
        <v>1437</v>
      </c>
      <c r="E13" s="28">
        <v>1771</v>
      </c>
    </row>
    <row r="14" spans="1:5" ht="15">
      <c r="A14" s="29">
        <v>11</v>
      </c>
      <c r="B14" s="28">
        <v>38464</v>
      </c>
      <c r="C14" s="28">
        <v>49417</v>
      </c>
      <c r="D14" s="28">
        <v>1531</v>
      </c>
      <c r="E14" s="28">
        <v>1767</v>
      </c>
    </row>
    <row r="15" spans="1:5" ht="15">
      <c r="A15" s="29">
        <v>12</v>
      </c>
      <c r="B15" s="28">
        <v>40622</v>
      </c>
      <c r="C15" s="28">
        <v>52039</v>
      </c>
      <c r="D15" s="28">
        <v>1583</v>
      </c>
      <c r="E15" s="28">
        <v>1919</v>
      </c>
    </row>
    <row r="16" spans="1:5" ht="15">
      <c r="A16" s="29">
        <v>13</v>
      </c>
      <c r="B16" s="28">
        <v>42986</v>
      </c>
      <c r="C16" s="28">
        <v>55008</v>
      </c>
      <c r="D16" s="28">
        <v>1647</v>
      </c>
      <c r="E16" s="28">
        <v>2140</v>
      </c>
    </row>
    <row r="17" spans="1:5" ht="15">
      <c r="A17" s="29">
        <v>14</v>
      </c>
      <c r="B17" s="28">
        <v>45455</v>
      </c>
      <c r="C17" s="28">
        <v>58028</v>
      </c>
      <c r="D17" s="28">
        <v>1759</v>
      </c>
      <c r="E17" s="28">
        <v>2019</v>
      </c>
    </row>
    <row r="18" spans="1:5" ht="15">
      <c r="A18" s="29">
        <v>15</v>
      </c>
      <c r="B18" s="28">
        <v>48027</v>
      </c>
      <c r="C18" s="28">
        <v>61229</v>
      </c>
      <c r="D18" s="28">
        <v>1824</v>
      </c>
      <c r="E18" s="28">
        <v>2258</v>
      </c>
    </row>
    <row r="19" spans="1:5" ht="15">
      <c r="A19" s="29">
        <v>16</v>
      </c>
      <c r="B19" s="28">
        <v>50722</v>
      </c>
      <c r="C19" s="28">
        <v>64557</v>
      </c>
      <c r="D19" s="28">
        <v>1894</v>
      </c>
      <c r="E19" s="28">
        <v>2471</v>
      </c>
    </row>
    <row r="20" spans="1:5" ht="15">
      <c r="A20" s="29">
        <v>17</v>
      </c>
      <c r="B20" s="28">
        <v>53568</v>
      </c>
      <c r="C20" s="28">
        <v>68192</v>
      </c>
      <c r="D20" s="28">
        <v>1984</v>
      </c>
      <c r="E20" s="28">
        <v>2720</v>
      </c>
    </row>
    <row r="21" spans="1:5" ht="15">
      <c r="A21" s="29">
        <v>18</v>
      </c>
      <c r="B21" s="28">
        <v>56604</v>
      </c>
      <c r="C21" s="28">
        <v>71980</v>
      </c>
      <c r="D21" s="28">
        <v>1944</v>
      </c>
      <c r="E21" s="28">
        <v>3712</v>
      </c>
    </row>
    <row r="22" spans="1:5" ht="15">
      <c r="A22" s="29">
        <v>19</v>
      </c>
      <c r="B22" s="28">
        <v>59671</v>
      </c>
      <c r="C22" s="28">
        <v>75785</v>
      </c>
      <c r="D22" s="28">
        <v>2024</v>
      </c>
      <c r="E22" s="28">
        <v>3970</v>
      </c>
    </row>
    <row r="23" spans="1:5" ht="15">
      <c r="A23" s="29">
        <v>20</v>
      </c>
      <c r="B23" s="28">
        <v>62726</v>
      </c>
      <c r="C23" s="28">
        <v>79577</v>
      </c>
      <c r="D23" s="28">
        <v>2109</v>
      </c>
      <c r="E23" s="28">
        <v>4197</v>
      </c>
    </row>
    <row r="24" spans="1:5" ht="15">
      <c r="A24" s="29">
        <v>21</v>
      </c>
      <c r="B24" s="28">
        <v>66052</v>
      </c>
      <c r="C24" s="28">
        <v>83752</v>
      </c>
      <c r="D24" s="28">
        <v>2202</v>
      </c>
      <c r="E24" s="28">
        <v>4488</v>
      </c>
    </row>
    <row r="25" spans="1:5" ht="15">
      <c r="A25" s="29">
        <v>22</v>
      </c>
      <c r="B25" s="28">
        <v>69603</v>
      </c>
      <c r="C25" s="28">
        <v>88124</v>
      </c>
      <c r="D25" s="28">
        <v>2294</v>
      </c>
      <c r="E25" s="28">
        <v>4757</v>
      </c>
    </row>
    <row r="26" spans="1:5" ht="15">
      <c r="A26" s="29">
        <v>23</v>
      </c>
      <c r="B26" s="28">
        <v>73284</v>
      </c>
      <c r="C26" s="28">
        <v>92693</v>
      </c>
      <c r="D26" s="28">
        <v>2389</v>
      </c>
      <c r="E26" s="28">
        <v>5075</v>
      </c>
    </row>
    <row r="27" spans="1:5" ht="15">
      <c r="A27" s="29">
        <v>24</v>
      </c>
      <c r="B27" s="28">
        <v>77187</v>
      </c>
      <c r="C27" s="28">
        <v>97448</v>
      </c>
      <c r="D27" s="28">
        <v>2481</v>
      </c>
      <c r="E27" s="28">
        <v>5375</v>
      </c>
    </row>
    <row r="28" spans="1:5" ht="15">
      <c r="A28" s="29">
        <v>25</v>
      </c>
      <c r="B28" s="28">
        <v>81446</v>
      </c>
      <c r="C28" s="28">
        <v>102661</v>
      </c>
      <c r="D28" s="28">
        <v>2587</v>
      </c>
      <c r="E28" s="28">
        <v>5693</v>
      </c>
    </row>
    <row r="29" spans="1:5" ht="15">
      <c r="A29" s="29">
        <v>26</v>
      </c>
      <c r="B29" s="28">
        <v>85736</v>
      </c>
      <c r="C29" s="28">
        <v>105681</v>
      </c>
      <c r="D29" s="28">
        <v>2692</v>
      </c>
      <c r="E29" s="28">
        <v>3793</v>
      </c>
    </row>
    <row r="30" spans="1:5" ht="15">
      <c r="A30" s="29">
        <v>27</v>
      </c>
      <c r="B30" s="28">
        <v>90375</v>
      </c>
      <c r="C30" s="28">
        <v>111316</v>
      </c>
      <c r="D30" s="28">
        <v>2834</v>
      </c>
      <c r="E30" s="28">
        <v>3937</v>
      </c>
    </row>
    <row r="31" spans="1:5" ht="15">
      <c r="A31" s="29">
        <v>28</v>
      </c>
      <c r="B31" s="28">
        <v>95136</v>
      </c>
      <c r="C31" s="28">
        <v>116844</v>
      </c>
      <c r="D31" s="28">
        <v>2944</v>
      </c>
      <c r="E31" s="28">
        <v>4044</v>
      </c>
    </row>
    <row r="32" spans="1:5" ht="15">
      <c r="A32" s="29">
        <v>29</v>
      </c>
      <c r="B32" s="28">
        <v>100123</v>
      </c>
      <c r="C32" s="28">
        <v>122623</v>
      </c>
      <c r="D32" s="28">
        <v>3057</v>
      </c>
      <c r="E32" s="28">
        <v>4158</v>
      </c>
    </row>
    <row r="33" spans="1:5" ht="15">
      <c r="A33" s="29">
        <v>30</v>
      </c>
      <c r="B33" s="28">
        <v>105355</v>
      </c>
      <c r="C33" s="28">
        <v>128642</v>
      </c>
      <c r="D33" s="28">
        <v>3170</v>
      </c>
      <c r="E33" s="28">
        <v>4267</v>
      </c>
    </row>
    <row r="34" spans="1:5" ht="15">
      <c r="A34" s="29">
        <v>31</v>
      </c>
      <c r="B34" s="28">
        <v>110970</v>
      </c>
      <c r="C34" s="28">
        <v>135089</v>
      </c>
      <c r="D34" s="28">
        <v>3288</v>
      </c>
      <c r="E34" s="28">
        <v>4391</v>
      </c>
    </row>
    <row r="35" spans="1:5" ht="15">
      <c r="A35" s="29">
        <v>32</v>
      </c>
      <c r="B35" s="28">
        <v>116871</v>
      </c>
      <c r="C35" s="28">
        <v>141764</v>
      </c>
      <c r="D35" s="28">
        <v>3399</v>
      </c>
      <c r="E35" s="28">
        <v>4499</v>
      </c>
    </row>
    <row r="36" spans="1:5" ht="15">
      <c r="A36" s="29">
        <v>33</v>
      </c>
      <c r="B36" s="28">
        <v>123227</v>
      </c>
      <c r="C36" s="28">
        <v>148904</v>
      </c>
      <c r="D36" s="28">
        <v>3511</v>
      </c>
      <c r="E36" s="28">
        <v>4611</v>
      </c>
    </row>
    <row r="37" spans="1:5" ht="15">
      <c r="A37" s="29">
        <v>34</v>
      </c>
      <c r="B37" s="28">
        <v>129791</v>
      </c>
      <c r="C37" s="28">
        <v>156321</v>
      </c>
      <c r="D37" s="28">
        <v>3633</v>
      </c>
      <c r="E37" s="28">
        <v>4732</v>
      </c>
    </row>
    <row r="38" spans="1:5" ht="15">
      <c r="A38" s="29">
        <v>35</v>
      </c>
      <c r="B38" s="28">
        <v>136520</v>
      </c>
      <c r="C38" s="28">
        <v>163868</v>
      </c>
      <c r="D38" s="28">
        <v>3750</v>
      </c>
      <c r="E38" s="28">
        <v>4848</v>
      </c>
    </row>
    <row r="39" spans="1:5" ht="15">
      <c r="A39" s="29">
        <v>36</v>
      </c>
      <c r="B39" s="28">
        <v>143381</v>
      </c>
      <c r="C39" s="28">
        <v>171631</v>
      </c>
      <c r="D39" s="28">
        <v>3879</v>
      </c>
      <c r="E39" s="28">
        <v>4976</v>
      </c>
    </row>
    <row r="40" spans="1:5" ht="15">
      <c r="A40" s="29">
        <v>37</v>
      </c>
      <c r="B40" s="28">
        <v>150907</v>
      </c>
      <c r="C40" s="28">
        <v>180001</v>
      </c>
      <c r="D40" s="28">
        <v>3999</v>
      </c>
      <c r="E40" s="28">
        <v>5100</v>
      </c>
    </row>
    <row r="41" spans="1:5" ht="15">
      <c r="A41" s="29">
        <v>38</v>
      </c>
      <c r="B41" s="28">
        <v>140789</v>
      </c>
      <c r="C41" s="30"/>
      <c r="D41" s="30"/>
      <c r="E41" s="3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pane ySplit="3" topLeftCell="A14" activePane="bottomLeft" state="frozen"/>
      <selection pane="bottomLeft" activeCell="D17" sqref="D17"/>
    </sheetView>
  </sheetViews>
  <sheetFormatPr defaultRowHeight="12.75"/>
  <cols>
    <col min="2" max="2" width="11.85546875" customWidth="1"/>
    <col min="3" max="3" width="11.5703125" bestFit="1" customWidth="1"/>
  </cols>
  <sheetData>
    <row r="1" spans="1:4" ht="15.75">
      <c r="A1" s="21"/>
      <c r="B1" s="22" t="s">
        <v>36</v>
      </c>
      <c r="C1" s="23"/>
      <c r="D1" s="23"/>
    </row>
    <row r="2" spans="1:4" ht="75.75" customHeight="1">
      <c r="A2" s="165" t="s">
        <v>39</v>
      </c>
      <c r="B2" s="166"/>
      <c r="C2" s="166"/>
      <c r="D2" s="166"/>
    </row>
    <row r="3" spans="1:4" ht="27.75" customHeight="1">
      <c r="A3" s="24" t="s">
        <v>6</v>
      </c>
      <c r="B3" s="24" t="s">
        <v>7</v>
      </c>
      <c r="C3" s="25" t="s">
        <v>8</v>
      </c>
      <c r="D3" s="24" t="s">
        <v>9</v>
      </c>
    </row>
    <row r="4" spans="1:4" ht="15">
      <c r="A4" s="29">
        <v>3</v>
      </c>
      <c r="B4" s="28">
        <v>26682</v>
      </c>
      <c r="C4" s="28">
        <v>34110</v>
      </c>
      <c r="D4" s="28">
        <f>ROUNDUP((C4-B4)/6,0)</f>
        <v>1238</v>
      </c>
    </row>
    <row r="5" spans="1:4" ht="15">
      <c r="A5" s="29">
        <v>4</v>
      </c>
      <c r="B5" s="28">
        <v>27860</v>
      </c>
      <c r="C5" s="28">
        <v>35658</v>
      </c>
      <c r="D5" s="28">
        <f t="shared" ref="D5:D31" si="0">ROUNDUP((C5-B5)/6,0)</f>
        <v>1300</v>
      </c>
    </row>
    <row r="6" spans="1:4" ht="15">
      <c r="A6" s="29">
        <v>5</v>
      </c>
      <c r="B6" s="28">
        <v>29531</v>
      </c>
      <c r="C6" s="28">
        <v>37388</v>
      </c>
      <c r="D6" s="28">
        <f t="shared" si="0"/>
        <v>1310</v>
      </c>
    </row>
    <row r="7" spans="1:4" ht="15">
      <c r="A7" s="29">
        <v>6</v>
      </c>
      <c r="B7" s="28">
        <v>30783</v>
      </c>
      <c r="C7" s="28">
        <v>39306</v>
      </c>
      <c r="D7" s="28">
        <f t="shared" si="0"/>
        <v>1421</v>
      </c>
    </row>
    <row r="8" spans="1:4" ht="15">
      <c r="A8" s="29">
        <v>7</v>
      </c>
      <c r="B8" s="28">
        <v>32559</v>
      </c>
      <c r="C8" s="28">
        <v>41434</v>
      </c>
      <c r="D8" s="28">
        <f t="shared" si="0"/>
        <v>1480</v>
      </c>
    </row>
    <row r="9" spans="1:4" ht="15">
      <c r="A9" s="29">
        <v>8</v>
      </c>
      <c r="B9" s="28">
        <v>34346</v>
      </c>
      <c r="C9" s="28">
        <v>43568</v>
      </c>
      <c r="D9" s="28">
        <f t="shared" si="0"/>
        <v>1537</v>
      </c>
    </row>
    <row r="10" spans="1:4" ht="15">
      <c r="A10" s="29">
        <v>9</v>
      </c>
      <c r="B10" s="28">
        <v>36308</v>
      </c>
      <c r="C10" s="28">
        <v>45887</v>
      </c>
      <c r="D10" s="28">
        <f t="shared" si="0"/>
        <v>1597</v>
      </c>
    </row>
    <row r="11" spans="1:4" ht="15">
      <c r="A11" s="29">
        <v>10</v>
      </c>
      <c r="B11" s="28">
        <v>38265</v>
      </c>
      <c r="C11" s="28">
        <v>48434</v>
      </c>
      <c r="D11" s="28">
        <f t="shared" si="0"/>
        <v>1695</v>
      </c>
    </row>
    <row r="12" spans="1:4" ht="15">
      <c r="A12" s="29">
        <v>11</v>
      </c>
      <c r="B12" s="28">
        <v>40586</v>
      </c>
      <c r="C12" s="28">
        <v>51122</v>
      </c>
      <c r="D12" s="28">
        <f t="shared" si="0"/>
        <v>1756</v>
      </c>
    </row>
    <row r="13" spans="1:4" ht="15">
      <c r="A13" s="29">
        <v>12</v>
      </c>
      <c r="B13" s="28">
        <v>42728</v>
      </c>
      <c r="C13" s="28">
        <v>53803</v>
      </c>
      <c r="D13" s="28">
        <f t="shared" si="0"/>
        <v>1846</v>
      </c>
    </row>
    <row r="14" spans="1:4" ht="15">
      <c r="A14" s="29">
        <v>13</v>
      </c>
      <c r="B14" s="28">
        <v>45213</v>
      </c>
      <c r="C14" s="28">
        <v>56793</v>
      </c>
      <c r="D14" s="28">
        <f t="shared" si="0"/>
        <v>1930</v>
      </c>
    </row>
    <row r="15" spans="1:4" ht="15">
      <c r="A15" s="29">
        <v>14</v>
      </c>
      <c r="B15" s="28">
        <v>47899</v>
      </c>
      <c r="C15" s="28">
        <v>59916</v>
      </c>
      <c r="D15" s="28">
        <f t="shared" si="0"/>
        <v>2003</v>
      </c>
    </row>
    <row r="16" spans="1:4" ht="15">
      <c r="A16" s="29">
        <v>15</v>
      </c>
      <c r="B16" s="28">
        <v>50565</v>
      </c>
      <c r="C16" s="28">
        <v>63151</v>
      </c>
      <c r="D16" s="28">
        <f t="shared" si="0"/>
        <v>2098</v>
      </c>
    </row>
    <row r="17" spans="1:4" ht="15">
      <c r="A17" s="29">
        <v>16</v>
      </c>
      <c r="B17" s="28">
        <v>53415</v>
      </c>
      <c r="C17" s="28">
        <v>66520</v>
      </c>
      <c r="D17" s="28">
        <f t="shared" si="0"/>
        <v>2185</v>
      </c>
    </row>
    <row r="18" spans="1:4" ht="15">
      <c r="A18" s="29">
        <v>17</v>
      </c>
      <c r="B18" s="28">
        <v>56446</v>
      </c>
      <c r="C18" s="28">
        <v>70189</v>
      </c>
      <c r="D18" s="28">
        <f t="shared" si="0"/>
        <v>2291</v>
      </c>
    </row>
    <row r="19" spans="1:4" ht="15">
      <c r="A19" s="29">
        <v>18</v>
      </c>
      <c r="B19" s="28">
        <v>56745</v>
      </c>
      <c r="C19" s="28">
        <v>70415</v>
      </c>
      <c r="D19" s="28">
        <f t="shared" si="0"/>
        <v>2279</v>
      </c>
    </row>
    <row r="20" spans="1:4" ht="15">
      <c r="A20" s="29">
        <v>19</v>
      </c>
      <c r="B20" s="28">
        <v>59789</v>
      </c>
      <c r="C20" s="28">
        <v>74077</v>
      </c>
      <c r="D20" s="28">
        <f t="shared" si="0"/>
        <v>2382</v>
      </c>
    </row>
    <row r="21" spans="1:4" ht="15">
      <c r="A21" s="29">
        <v>20</v>
      </c>
      <c r="B21" s="28">
        <v>62836</v>
      </c>
      <c r="C21" s="28">
        <v>77791</v>
      </c>
      <c r="D21" s="28">
        <f t="shared" si="0"/>
        <v>2493</v>
      </c>
    </row>
    <row r="22" spans="1:4" ht="15">
      <c r="A22" s="29">
        <v>21</v>
      </c>
      <c r="B22" s="28">
        <v>66225</v>
      </c>
      <c r="C22" s="28">
        <v>81810</v>
      </c>
      <c r="D22" s="28">
        <f t="shared" si="0"/>
        <v>2598</v>
      </c>
    </row>
    <row r="23" spans="1:4" ht="15">
      <c r="A23" s="29">
        <v>22</v>
      </c>
      <c r="B23" s="28">
        <v>69785</v>
      </c>
      <c r="C23" s="28">
        <v>86107</v>
      </c>
      <c r="D23" s="28">
        <f t="shared" si="0"/>
        <v>2721</v>
      </c>
    </row>
    <row r="24" spans="1:4" ht="15">
      <c r="A24" s="29">
        <v>23</v>
      </c>
      <c r="B24" s="28">
        <v>73362</v>
      </c>
      <c r="C24" s="28">
        <v>91658</v>
      </c>
      <c r="D24" s="28">
        <f t="shared" si="0"/>
        <v>3050</v>
      </c>
    </row>
    <row r="25" spans="1:4" ht="15">
      <c r="A25" s="27" t="s">
        <v>17</v>
      </c>
      <c r="B25" s="28">
        <v>79184</v>
      </c>
      <c r="C25" s="28">
        <v>100091</v>
      </c>
      <c r="D25" s="28">
        <f t="shared" si="0"/>
        <v>3485</v>
      </c>
    </row>
    <row r="26" spans="1:4" ht="15">
      <c r="A26" s="27" t="s">
        <v>18</v>
      </c>
      <c r="B26" s="28">
        <v>87818</v>
      </c>
      <c r="C26" s="28">
        <v>111005</v>
      </c>
      <c r="D26" s="28">
        <f>ROUNDUP((C26-B26)/6,0)</f>
        <v>3865</v>
      </c>
    </row>
    <row r="27" spans="1:4" ht="15">
      <c r="A27" s="27" t="s">
        <v>19</v>
      </c>
      <c r="B27" s="28">
        <v>97466</v>
      </c>
      <c r="C27" s="28">
        <v>123166</v>
      </c>
      <c r="D27" s="28">
        <f t="shared" si="0"/>
        <v>4284</v>
      </c>
    </row>
    <row r="28" spans="1:4" ht="15">
      <c r="A28" s="27" t="s">
        <v>20</v>
      </c>
      <c r="B28" s="28">
        <v>107800</v>
      </c>
      <c r="C28" s="28">
        <v>136042</v>
      </c>
      <c r="D28" s="28">
        <f t="shared" si="0"/>
        <v>4707</v>
      </c>
    </row>
    <row r="29" spans="1:4" ht="15">
      <c r="A29" s="27" t="s">
        <v>21</v>
      </c>
      <c r="B29" s="28">
        <v>119698</v>
      </c>
      <c r="C29" s="28">
        <v>151228</v>
      </c>
      <c r="D29" s="28">
        <f t="shared" si="0"/>
        <v>5255</v>
      </c>
    </row>
    <row r="30" spans="1:4" ht="15">
      <c r="A30" s="27" t="s">
        <v>22</v>
      </c>
      <c r="B30" s="28">
        <v>132528</v>
      </c>
      <c r="C30" s="28">
        <v>166696</v>
      </c>
      <c r="D30" s="28">
        <f t="shared" si="0"/>
        <v>5695</v>
      </c>
    </row>
    <row r="31" spans="1:4" ht="15">
      <c r="A31" s="27" t="s">
        <v>23</v>
      </c>
      <c r="B31" s="28">
        <v>146082</v>
      </c>
      <c r="C31" s="28">
        <v>180922</v>
      </c>
      <c r="D31" s="28">
        <f t="shared" si="0"/>
        <v>5807</v>
      </c>
    </row>
    <row r="32" spans="1:4" ht="15">
      <c r="A32" s="27" t="s">
        <v>24</v>
      </c>
      <c r="B32" s="28">
        <v>123169</v>
      </c>
      <c r="C32" s="28"/>
      <c r="D32" s="28"/>
    </row>
  </sheetData>
  <mergeCells count="1">
    <mergeCell ref="A2:D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3" topLeftCell="A13" activePane="bottomLeft" state="frozen"/>
      <selection pane="bottomLeft" activeCell="B28" sqref="B28"/>
    </sheetView>
  </sheetViews>
  <sheetFormatPr defaultRowHeight="12.75"/>
  <cols>
    <col min="2" max="2" width="11.85546875" customWidth="1"/>
    <col min="3" max="3" width="11.5703125" bestFit="1" customWidth="1"/>
    <col min="5" max="5" width="10.140625" customWidth="1"/>
  </cols>
  <sheetData>
    <row r="1" spans="1:5" ht="15.75">
      <c r="A1" s="21"/>
      <c r="B1" s="22" t="s">
        <v>32</v>
      </c>
      <c r="C1" s="23"/>
      <c r="D1" s="23"/>
      <c r="E1" s="23"/>
    </row>
    <row r="2" spans="1:5" ht="15">
      <c r="A2" s="21"/>
      <c r="B2" s="23"/>
      <c r="C2" s="23"/>
      <c r="D2" s="23"/>
      <c r="E2" s="23"/>
    </row>
    <row r="3" spans="1:5" ht="45">
      <c r="A3" s="24" t="s">
        <v>6</v>
      </c>
      <c r="B3" s="24" t="s">
        <v>7</v>
      </c>
      <c r="C3" s="25" t="s">
        <v>8</v>
      </c>
      <c r="D3" s="24" t="s">
        <v>9</v>
      </c>
      <c r="E3" s="26" t="s">
        <v>14</v>
      </c>
    </row>
    <row r="4" spans="1:5" ht="15">
      <c r="A4" s="27">
        <v>1</v>
      </c>
      <c r="B4" s="28">
        <v>22855</v>
      </c>
      <c r="C4" s="28">
        <v>29494</v>
      </c>
      <c r="D4" s="28">
        <v>949</v>
      </c>
      <c r="E4" s="28">
        <v>945</v>
      </c>
    </row>
    <row r="5" spans="1:5" ht="15">
      <c r="A5" s="29">
        <v>2</v>
      </c>
      <c r="B5" s="28">
        <v>23722</v>
      </c>
      <c r="C5" s="28">
        <v>30685</v>
      </c>
      <c r="D5" s="28">
        <v>994</v>
      </c>
      <c r="E5" s="28">
        <v>999</v>
      </c>
    </row>
    <row r="6" spans="1:5" ht="15">
      <c r="A6" s="29">
        <v>3</v>
      </c>
      <c r="B6" s="28">
        <v>24883</v>
      </c>
      <c r="C6" s="28">
        <v>32180</v>
      </c>
      <c r="D6" s="28">
        <v>1043</v>
      </c>
      <c r="E6" s="28">
        <v>1039</v>
      </c>
    </row>
    <row r="7" spans="1:5" ht="15">
      <c r="A7" s="29">
        <v>4</v>
      </c>
      <c r="B7" s="28">
        <v>26000</v>
      </c>
      <c r="C7" s="28">
        <v>33679</v>
      </c>
      <c r="D7" s="28">
        <v>1094</v>
      </c>
      <c r="E7" s="28">
        <v>1115</v>
      </c>
    </row>
    <row r="8" spans="1:5" ht="15">
      <c r="A8" s="29">
        <v>5</v>
      </c>
      <c r="B8" s="28">
        <v>27231</v>
      </c>
      <c r="C8" s="28">
        <v>35286</v>
      </c>
      <c r="D8" s="28">
        <v>1152</v>
      </c>
      <c r="E8" s="28">
        <v>1143</v>
      </c>
    </row>
    <row r="9" spans="1:5" ht="15">
      <c r="A9" s="29">
        <v>6</v>
      </c>
      <c r="B9" s="28">
        <v>28692</v>
      </c>
      <c r="C9" s="28">
        <v>37150</v>
      </c>
      <c r="D9" s="28">
        <v>1208</v>
      </c>
      <c r="E9" s="28">
        <v>1210</v>
      </c>
    </row>
    <row r="10" spans="1:5" ht="15">
      <c r="A10" s="29">
        <v>7</v>
      </c>
      <c r="B10" s="28">
        <v>30302</v>
      </c>
      <c r="C10" s="28">
        <v>39160</v>
      </c>
      <c r="D10" s="28">
        <v>1257</v>
      </c>
      <c r="E10" s="28">
        <v>1316</v>
      </c>
    </row>
    <row r="11" spans="1:5" ht="15">
      <c r="A11" s="29">
        <v>8</v>
      </c>
      <c r="B11" s="28">
        <v>31971</v>
      </c>
      <c r="C11" s="28">
        <v>41227</v>
      </c>
      <c r="D11" s="28">
        <v>1302</v>
      </c>
      <c r="E11" s="28">
        <v>1444</v>
      </c>
    </row>
    <row r="12" spans="1:5" ht="15">
      <c r="A12" s="29">
        <v>9</v>
      </c>
      <c r="B12" s="28">
        <v>33752</v>
      </c>
      <c r="C12" s="28">
        <v>43443</v>
      </c>
      <c r="D12" s="28">
        <v>1349</v>
      </c>
      <c r="E12" s="28">
        <v>1597</v>
      </c>
    </row>
    <row r="13" spans="1:5" ht="15">
      <c r="A13" s="29">
        <v>10</v>
      </c>
      <c r="B13" s="28">
        <v>35666</v>
      </c>
      <c r="C13" s="28">
        <v>45857</v>
      </c>
      <c r="D13" s="28">
        <v>1409</v>
      </c>
      <c r="E13" s="28">
        <v>1737</v>
      </c>
    </row>
    <row r="14" spans="1:5" ht="15">
      <c r="A14" s="29">
        <v>11</v>
      </c>
      <c r="B14" s="28">
        <v>37710</v>
      </c>
      <c r="C14" s="28">
        <v>48451</v>
      </c>
      <c r="D14" s="28">
        <v>1501</v>
      </c>
      <c r="E14" s="28">
        <v>1735</v>
      </c>
    </row>
    <row r="15" spans="1:5" ht="15">
      <c r="A15" s="29">
        <v>12</v>
      </c>
      <c r="B15" s="28">
        <v>39825</v>
      </c>
      <c r="C15" s="28">
        <v>51021</v>
      </c>
      <c r="D15" s="28">
        <v>1552</v>
      </c>
      <c r="E15" s="28">
        <v>1884</v>
      </c>
    </row>
    <row r="16" spans="1:5" ht="15">
      <c r="A16" s="29">
        <v>13</v>
      </c>
      <c r="B16" s="28">
        <v>42143</v>
      </c>
      <c r="C16" s="28">
        <v>53927</v>
      </c>
      <c r="D16" s="28">
        <v>1614</v>
      </c>
      <c r="E16" s="28">
        <v>2100</v>
      </c>
    </row>
    <row r="17" spans="1:5" ht="15">
      <c r="A17" s="29">
        <v>14</v>
      </c>
      <c r="B17" s="28">
        <v>44564</v>
      </c>
      <c r="C17" s="28">
        <v>56888</v>
      </c>
      <c r="D17" s="28">
        <v>1725</v>
      </c>
      <c r="E17" s="28">
        <v>1974</v>
      </c>
    </row>
    <row r="18" spans="1:5" ht="15">
      <c r="A18" s="29">
        <v>15</v>
      </c>
      <c r="B18" s="28">
        <v>47085</v>
      </c>
      <c r="C18" s="28">
        <v>60028</v>
      </c>
      <c r="D18" s="28">
        <v>1788</v>
      </c>
      <c r="E18" s="28">
        <v>2215</v>
      </c>
    </row>
    <row r="19" spans="1:5" ht="15">
      <c r="A19" s="29">
        <v>16</v>
      </c>
      <c r="B19" s="28">
        <v>49727</v>
      </c>
      <c r="C19" s="28">
        <v>63293</v>
      </c>
      <c r="D19" s="28">
        <v>1857</v>
      </c>
      <c r="E19" s="28">
        <v>2424</v>
      </c>
    </row>
    <row r="20" spans="1:5" ht="15">
      <c r="A20" s="29">
        <v>17</v>
      </c>
      <c r="B20" s="28">
        <v>52518</v>
      </c>
      <c r="C20" s="28">
        <v>66855</v>
      </c>
      <c r="D20" s="28">
        <v>1945</v>
      </c>
      <c r="E20" s="28">
        <v>2667</v>
      </c>
    </row>
    <row r="21" spans="1:5" ht="15">
      <c r="A21" s="29">
        <v>18</v>
      </c>
      <c r="B21" s="28">
        <v>55494</v>
      </c>
      <c r="C21" s="28">
        <v>70566</v>
      </c>
      <c r="D21" s="28">
        <v>1906</v>
      </c>
      <c r="E21" s="28">
        <v>3636</v>
      </c>
    </row>
    <row r="22" spans="1:5" ht="15">
      <c r="A22" s="29">
        <v>19</v>
      </c>
      <c r="B22" s="28">
        <v>58501</v>
      </c>
      <c r="C22" s="28">
        <v>74301</v>
      </c>
      <c r="D22" s="28">
        <v>1985</v>
      </c>
      <c r="E22" s="28">
        <v>3890</v>
      </c>
    </row>
    <row r="23" spans="1:5" ht="15">
      <c r="A23" s="29">
        <v>20</v>
      </c>
      <c r="B23" s="28">
        <v>61496</v>
      </c>
      <c r="C23" s="28">
        <v>78014</v>
      </c>
      <c r="D23" s="28">
        <v>2068</v>
      </c>
      <c r="E23" s="28">
        <v>4110</v>
      </c>
    </row>
    <row r="24" spans="1:5" ht="15">
      <c r="A24" s="29">
        <v>21</v>
      </c>
      <c r="B24" s="28">
        <v>64757</v>
      </c>
      <c r="C24" s="28">
        <v>82113</v>
      </c>
      <c r="D24" s="28">
        <v>2159</v>
      </c>
      <c r="E24" s="28">
        <v>4402</v>
      </c>
    </row>
    <row r="25" spans="1:5" ht="15">
      <c r="A25" s="29">
        <v>22</v>
      </c>
      <c r="B25" s="28">
        <v>68238</v>
      </c>
      <c r="C25" s="28">
        <v>86398</v>
      </c>
      <c r="D25" s="28">
        <v>2249</v>
      </c>
      <c r="E25" s="28">
        <v>4666</v>
      </c>
    </row>
    <row r="26" spans="1:5" ht="15">
      <c r="A26" s="29">
        <v>23</v>
      </c>
      <c r="B26" s="28">
        <v>71847</v>
      </c>
      <c r="C26" s="28">
        <v>90876</v>
      </c>
      <c r="D26" s="28">
        <v>2342</v>
      </c>
      <c r="E26" s="28">
        <v>4977</v>
      </c>
    </row>
    <row r="27" spans="1:5" ht="15">
      <c r="A27" s="29">
        <v>24</v>
      </c>
      <c r="B27" s="28">
        <v>75674</v>
      </c>
      <c r="C27" s="28">
        <v>95534</v>
      </c>
      <c r="D27" s="28">
        <v>2432</v>
      </c>
      <c r="E27" s="28">
        <v>5268</v>
      </c>
    </row>
    <row r="28" spans="1:5" ht="15">
      <c r="A28" s="29">
        <v>25</v>
      </c>
      <c r="B28" s="28">
        <v>79849</v>
      </c>
      <c r="C28" s="28">
        <v>100645</v>
      </c>
      <c r="D28" s="28">
        <v>2536</v>
      </c>
      <c r="E28" s="28">
        <v>5580</v>
      </c>
    </row>
    <row r="29" spans="1:5" ht="15">
      <c r="A29" s="29">
        <v>26</v>
      </c>
      <c r="B29" s="28">
        <v>84055</v>
      </c>
      <c r="C29" s="28">
        <v>103609</v>
      </c>
      <c r="D29" s="28">
        <v>2639</v>
      </c>
      <c r="E29" s="28">
        <v>3720</v>
      </c>
    </row>
    <row r="30" spans="1:5" ht="15">
      <c r="A30" s="29">
        <v>27</v>
      </c>
      <c r="B30" s="28">
        <v>88603</v>
      </c>
      <c r="C30" s="28">
        <v>109133</v>
      </c>
      <c r="D30" s="28">
        <v>2779</v>
      </c>
      <c r="E30" s="28">
        <v>3856</v>
      </c>
    </row>
    <row r="31" spans="1:5" ht="15">
      <c r="A31" s="29">
        <v>28</v>
      </c>
      <c r="B31" s="28">
        <v>93271</v>
      </c>
      <c r="C31" s="28">
        <v>114553</v>
      </c>
      <c r="D31" s="28">
        <v>2886</v>
      </c>
      <c r="E31" s="28">
        <v>3966</v>
      </c>
    </row>
    <row r="32" spans="1:5" ht="15">
      <c r="A32" s="29">
        <v>29</v>
      </c>
      <c r="B32" s="28">
        <v>98160</v>
      </c>
      <c r="C32" s="28">
        <v>120219</v>
      </c>
      <c r="D32" s="28">
        <v>2997</v>
      </c>
      <c r="E32" s="28">
        <v>4077</v>
      </c>
    </row>
    <row r="33" spans="1:5" ht="15">
      <c r="A33" s="29">
        <v>30</v>
      </c>
      <c r="B33" s="28">
        <v>103289</v>
      </c>
      <c r="C33" s="28">
        <v>126120</v>
      </c>
      <c r="D33" s="28">
        <v>3108</v>
      </c>
      <c r="E33" s="28">
        <v>4183</v>
      </c>
    </row>
    <row r="34" spans="1:5" ht="15">
      <c r="A34" s="29">
        <v>31</v>
      </c>
      <c r="B34" s="28">
        <v>108794</v>
      </c>
      <c r="C34" s="28">
        <v>132440</v>
      </c>
      <c r="D34" s="28">
        <v>3224</v>
      </c>
      <c r="E34" s="28">
        <v>4302</v>
      </c>
    </row>
    <row r="35" spans="1:5" ht="15">
      <c r="A35" s="29">
        <v>32</v>
      </c>
      <c r="B35" s="28">
        <v>114579</v>
      </c>
      <c r="C35" s="28">
        <v>138984</v>
      </c>
      <c r="D35" s="28">
        <v>3332</v>
      </c>
      <c r="E35" s="28">
        <v>4413</v>
      </c>
    </row>
    <row r="36" spans="1:5" ht="15">
      <c r="A36" s="29">
        <v>33</v>
      </c>
      <c r="B36" s="28">
        <v>120811</v>
      </c>
      <c r="C36" s="28">
        <v>145984</v>
      </c>
      <c r="D36" s="28">
        <v>3442</v>
      </c>
      <c r="E36" s="28">
        <v>4521</v>
      </c>
    </row>
    <row r="37" spans="1:5" ht="15">
      <c r="A37" s="29">
        <v>34</v>
      </c>
      <c r="B37" s="28">
        <v>127246</v>
      </c>
      <c r="C37" s="28">
        <v>153256</v>
      </c>
      <c r="D37" s="28">
        <v>3562</v>
      </c>
      <c r="E37" s="28">
        <v>4638</v>
      </c>
    </row>
    <row r="38" spans="1:5" ht="15">
      <c r="A38" s="29">
        <v>35</v>
      </c>
      <c r="B38" s="28">
        <v>133843</v>
      </c>
      <c r="C38" s="28">
        <v>160655</v>
      </c>
      <c r="D38" s="28">
        <v>3676</v>
      </c>
      <c r="E38" s="28">
        <v>4756</v>
      </c>
    </row>
    <row r="39" spans="1:5" ht="15">
      <c r="A39" s="29">
        <v>36</v>
      </c>
      <c r="B39" s="28">
        <v>140570</v>
      </c>
      <c r="C39" s="28">
        <v>168266</v>
      </c>
      <c r="D39" s="28">
        <v>3802</v>
      </c>
      <c r="E39" s="28">
        <v>4884</v>
      </c>
    </row>
    <row r="40" spans="1:5" ht="15">
      <c r="A40" s="29">
        <v>37</v>
      </c>
      <c r="B40" s="28">
        <v>147948</v>
      </c>
      <c r="C40" s="28">
        <v>176472</v>
      </c>
      <c r="D40" s="28">
        <v>3921</v>
      </c>
      <c r="E40" s="28">
        <v>4998</v>
      </c>
    </row>
    <row r="41" spans="1:5" ht="15">
      <c r="A41" s="29">
        <v>38</v>
      </c>
      <c r="B41" s="28">
        <v>138028</v>
      </c>
      <c r="C41" s="30"/>
      <c r="D41" s="30"/>
      <c r="E41" s="3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pane ySplit="3" topLeftCell="A4" activePane="bottomLeft" state="frozen"/>
      <selection pane="bottomLeft" activeCell="E4" sqref="E4"/>
    </sheetView>
  </sheetViews>
  <sheetFormatPr defaultRowHeight="12.75"/>
  <cols>
    <col min="2" max="2" width="11.85546875" customWidth="1"/>
    <col min="3" max="3" width="11.5703125" bestFit="1" customWidth="1"/>
    <col min="5" max="5" width="11.140625" customWidth="1"/>
  </cols>
  <sheetData>
    <row r="1" spans="1:5" ht="15.75">
      <c r="A1" s="21"/>
      <c r="B1" s="22" t="s">
        <v>33</v>
      </c>
      <c r="C1" s="23"/>
      <c r="D1" s="23"/>
      <c r="E1" s="23"/>
    </row>
    <row r="2" spans="1:5" ht="15">
      <c r="A2" s="21"/>
      <c r="B2" s="23"/>
      <c r="C2" s="23"/>
      <c r="D2" s="23"/>
      <c r="E2" s="23"/>
    </row>
    <row r="3" spans="1:5" ht="39" customHeight="1">
      <c r="A3" s="24" t="s">
        <v>6</v>
      </c>
      <c r="B3" s="24" t="s">
        <v>7</v>
      </c>
      <c r="C3" s="25" t="s">
        <v>8</v>
      </c>
      <c r="D3" s="24" t="s">
        <v>9</v>
      </c>
      <c r="E3" s="26" t="s">
        <v>14</v>
      </c>
    </row>
    <row r="4" spans="1:5" ht="15">
      <c r="A4" s="27">
        <v>1</v>
      </c>
      <c r="B4" s="28">
        <v>22407</v>
      </c>
      <c r="C4" s="28">
        <v>28914</v>
      </c>
      <c r="D4" s="28">
        <v>930</v>
      </c>
      <c r="E4" s="28">
        <v>927</v>
      </c>
    </row>
    <row r="5" spans="1:5" ht="15">
      <c r="A5" s="29">
        <v>2</v>
      </c>
      <c r="B5" s="28">
        <v>23257</v>
      </c>
      <c r="C5" s="28">
        <v>30080</v>
      </c>
      <c r="D5" s="28">
        <v>975</v>
      </c>
      <c r="E5" s="28">
        <v>973</v>
      </c>
    </row>
    <row r="6" spans="1:5" ht="15">
      <c r="A6" s="29">
        <v>3</v>
      </c>
      <c r="B6" s="28">
        <v>24395</v>
      </c>
      <c r="C6" s="28">
        <v>31551</v>
      </c>
      <c r="D6" s="28">
        <v>1023</v>
      </c>
      <c r="E6" s="28">
        <v>1018</v>
      </c>
    </row>
    <row r="7" spans="1:5" ht="15">
      <c r="A7" s="29">
        <v>4</v>
      </c>
      <c r="B7" s="28">
        <v>25490</v>
      </c>
      <c r="C7" s="28">
        <v>33021</v>
      </c>
      <c r="D7" s="28">
        <v>1073</v>
      </c>
      <c r="E7" s="28">
        <v>1093</v>
      </c>
    </row>
    <row r="8" spans="1:5" ht="15">
      <c r="A8" s="29">
        <v>5</v>
      </c>
      <c r="B8" s="28">
        <v>26697</v>
      </c>
      <c r="C8" s="28">
        <v>34595</v>
      </c>
      <c r="D8" s="28">
        <v>1129</v>
      </c>
      <c r="E8" s="28">
        <v>1124</v>
      </c>
    </row>
    <row r="9" spans="1:5" ht="15">
      <c r="A9" s="29">
        <v>6</v>
      </c>
      <c r="B9" s="28">
        <v>28129</v>
      </c>
      <c r="C9" s="28">
        <v>36421</v>
      </c>
      <c r="D9" s="28">
        <v>1184</v>
      </c>
      <c r="E9" s="28">
        <v>1188</v>
      </c>
    </row>
    <row r="10" spans="1:5" ht="15">
      <c r="A10" s="29">
        <v>7</v>
      </c>
      <c r="B10" s="28">
        <v>29708</v>
      </c>
      <c r="C10" s="28">
        <v>38392</v>
      </c>
      <c r="D10" s="28">
        <v>1233</v>
      </c>
      <c r="E10" s="28">
        <v>1286</v>
      </c>
    </row>
    <row r="11" spans="1:5" ht="15">
      <c r="A11" s="29">
        <v>8</v>
      </c>
      <c r="B11" s="28">
        <v>31344</v>
      </c>
      <c r="C11" s="28">
        <v>40417</v>
      </c>
      <c r="D11" s="28">
        <v>1276</v>
      </c>
      <c r="E11" s="28">
        <v>1417</v>
      </c>
    </row>
    <row r="12" spans="1:5" ht="15">
      <c r="A12" s="29">
        <v>9</v>
      </c>
      <c r="B12" s="28">
        <v>33090</v>
      </c>
      <c r="C12" s="28">
        <v>42589</v>
      </c>
      <c r="D12" s="28">
        <v>1323</v>
      </c>
      <c r="E12" s="28">
        <v>1561</v>
      </c>
    </row>
    <row r="13" spans="1:5" ht="15">
      <c r="A13" s="29">
        <v>10</v>
      </c>
      <c r="B13" s="28">
        <v>34967</v>
      </c>
      <c r="C13" s="28">
        <v>44956</v>
      </c>
      <c r="D13" s="28">
        <v>1381</v>
      </c>
      <c r="E13" s="28">
        <v>1703</v>
      </c>
    </row>
    <row r="14" spans="1:5" ht="15">
      <c r="A14" s="29">
        <v>11</v>
      </c>
      <c r="B14" s="28">
        <v>36971</v>
      </c>
      <c r="C14" s="28">
        <v>47501</v>
      </c>
      <c r="D14" s="28">
        <v>1471</v>
      </c>
      <c r="E14" s="28">
        <v>1704</v>
      </c>
    </row>
    <row r="15" spans="1:5" ht="15">
      <c r="A15" s="29">
        <v>12</v>
      </c>
      <c r="B15" s="28">
        <v>39044</v>
      </c>
      <c r="C15" s="28">
        <v>50019</v>
      </c>
      <c r="D15" s="28">
        <v>1522</v>
      </c>
      <c r="E15" s="28">
        <v>1843</v>
      </c>
    </row>
    <row r="16" spans="1:5" ht="15">
      <c r="A16" s="29">
        <v>13</v>
      </c>
      <c r="B16" s="28">
        <v>41317</v>
      </c>
      <c r="C16" s="28">
        <v>52870</v>
      </c>
      <c r="D16" s="28">
        <v>1583</v>
      </c>
      <c r="E16" s="28">
        <v>2055</v>
      </c>
    </row>
    <row r="17" spans="1:5" ht="15">
      <c r="A17" s="29">
        <v>14</v>
      </c>
      <c r="B17" s="28">
        <v>43690</v>
      </c>
      <c r="C17" s="28">
        <v>55774</v>
      </c>
      <c r="D17" s="28">
        <v>1691</v>
      </c>
      <c r="E17" s="28">
        <v>1938</v>
      </c>
    </row>
    <row r="18" spans="1:5" ht="15">
      <c r="A18" s="29">
        <v>15</v>
      </c>
      <c r="B18" s="28">
        <v>46162</v>
      </c>
      <c r="C18" s="28">
        <v>58853</v>
      </c>
      <c r="D18" s="28">
        <v>1753</v>
      </c>
      <c r="E18" s="28">
        <v>2173</v>
      </c>
    </row>
    <row r="19" spans="1:5" ht="15">
      <c r="A19" s="29">
        <v>16</v>
      </c>
      <c r="B19" s="28">
        <v>48752</v>
      </c>
      <c r="C19" s="28">
        <v>62050</v>
      </c>
      <c r="D19" s="28">
        <v>1820</v>
      </c>
      <c r="E19" s="28">
        <v>2378</v>
      </c>
    </row>
    <row r="20" spans="1:5" ht="15">
      <c r="A20" s="29">
        <v>17</v>
      </c>
      <c r="B20" s="28">
        <v>51488</v>
      </c>
      <c r="C20" s="28">
        <v>65547</v>
      </c>
      <c r="D20" s="28">
        <v>1907</v>
      </c>
      <c r="E20" s="28">
        <v>2617</v>
      </c>
    </row>
    <row r="21" spans="1:5" ht="15">
      <c r="A21" s="29">
        <v>18</v>
      </c>
      <c r="B21" s="28">
        <v>54406</v>
      </c>
      <c r="C21" s="28">
        <v>69182</v>
      </c>
      <c r="D21" s="28">
        <v>1868</v>
      </c>
      <c r="E21" s="28">
        <v>3568</v>
      </c>
    </row>
    <row r="22" spans="1:5" ht="15">
      <c r="A22" s="29">
        <v>19</v>
      </c>
      <c r="B22" s="28">
        <v>57354</v>
      </c>
      <c r="C22" s="28">
        <v>72841</v>
      </c>
      <c r="D22" s="28">
        <v>1946</v>
      </c>
      <c r="E22" s="28">
        <v>3811</v>
      </c>
    </row>
    <row r="23" spans="1:5" ht="15">
      <c r="A23" s="29">
        <v>20</v>
      </c>
      <c r="B23" s="28">
        <v>60290</v>
      </c>
      <c r="C23" s="28">
        <v>76484</v>
      </c>
      <c r="D23" s="28">
        <v>2027</v>
      </c>
      <c r="E23" s="28">
        <v>4032</v>
      </c>
    </row>
    <row r="24" spans="1:5" ht="15">
      <c r="A24" s="29">
        <v>21</v>
      </c>
      <c r="B24" s="28">
        <v>63487</v>
      </c>
      <c r="C24" s="28">
        <v>80501</v>
      </c>
      <c r="D24" s="28">
        <v>2116</v>
      </c>
      <c r="E24" s="28">
        <v>4318</v>
      </c>
    </row>
    <row r="25" spans="1:5" ht="15">
      <c r="A25" s="29">
        <v>22</v>
      </c>
      <c r="B25" s="28">
        <v>66900</v>
      </c>
      <c r="C25" s="28">
        <v>84707</v>
      </c>
      <c r="D25" s="28">
        <v>2205</v>
      </c>
      <c r="E25" s="28">
        <v>4577</v>
      </c>
    </row>
    <row r="26" spans="1:5" ht="15">
      <c r="A26" s="29">
        <v>23</v>
      </c>
      <c r="B26" s="28">
        <v>70438</v>
      </c>
      <c r="C26" s="28">
        <v>89095</v>
      </c>
      <c r="D26" s="28">
        <v>2296</v>
      </c>
      <c r="E26" s="28">
        <v>4881</v>
      </c>
    </row>
    <row r="27" spans="1:5" ht="15">
      <c r="A27" s="29">
        <v>24</v>
      </c>
      <c r="B27" s="28">
        <v>74190</v>
      </c>
      <c r="C27" s="28">
        <v>93659</v>
      </c>
      <c r="D27" s="28">
        <v>2385</v>
      </c>
      <c r="E27" s="28">
        <v>5159</v>
      </c>
    </row>
    <row r="28" spans="1:5" ht="15">
      <c r="A28" s="29">
        <v>25</v>
      </c>
      <c r="B28" s="28">
        <v>78283</v>
      </c>
      <c r="C28" s="28">
        <v>98669</v>
      </c>
      <c r="D28" s="28">
        <v>2486</v>
      </c>
      <c r="E28" s="28">
        <v>5470</v>
      </c>
    </row>
    <row r="29" spans="1:5" ht="15">
      <c r="A29" s="29">
        <v>26</v>
      </c>
      <c r="B29" s="28">
        <v>82407</v>
      </c>
      <c r="C29" s="28">
        <v>101577</v>
      </c>
      <c r="D29" s="28">
        <v>2587</v>
      </c>
      <c r="E29" s="28">
        <v>3648</v>
      </c>
    </row>
    <row r="30" spans="1:5" ht="15">
      <c r="A30" s="29">
        <v>27</v>
      </c>
      <c r="B30" s="28">
        <v>86866</v>
      </c>
      <c r="C30" s="28">
        <v>106993</v>
      </c>
      <c r="D30" s="28">
        <v>2724</v>
      </c>
      <c r="E30" s="28">
        <v>3783</v>
      </c>
    </row>
    <row r="31" spans="1:5" ht="15">
      <c r="A31" s="29">
        <v>28</v>
      </c>
      <c r="B31" s="28">
        <v>91442</v>
      </c>
      <c r="C31" s="28">
        <v>112307</v>
      </c>
      <c r="D31" s="28">
        <v>2830</v>
      </c>
      <c r="E31" s="28">
        <v>3885</v>
      </c>
    </row>
    <row r="32" spans="1:5" ht="15">
      <c r="A32" s="29">
        <v>29</v>
      </c>
      <c r="B32" s="28">
        <v>96235</v>
      </c>
      <c r="C32" s="28">
        <v>117862</v>
      </c>
      <c r="D32" s="28">
        <v>2938</v>
      </c>
      <c r="E32" s="28">
        <v>3999</v>
      </c>
    </row>
    <row r="33" spans="1:5" ht="15">
      <c r="A33" s="29">
        <v>30</v>
      </c>
      <c r="B33" s="28">
        <v>101264</v>
      </c>
      <c r="C33" s="28">
        <v>123647</v>
      </c>
      <c r="D33" s="28">
        <v>3047</v>
      </c>
      <c r="E33" s="28">
        <v>4101</v>
      </c>
    </row>
    <row r="34" spans="1:5" ht="15">
      <c r="A34" s="29">
        <v>31</v>
      </c>
      <c r="B34" s="28">
        <v>106661</v>
      </c>
      <c r="C34" s="28">
        <v>129843</v>
      </c>
      <c r="D34" s="28">
        <v>3161</v>
      </c>
      <c r="E34" s="28">
        <v>4216</v>
      </c>
    </row>
    <row r="35" spans="1:5" ht="15">
      <c r="A35" s="29">
        <v>32</v>
      </c>
      <c r="B35" s="28">
        <v>112332</v>
      </c>
      <c r="C35" s="28">
        <v>136259</v>
      </c>
      <c r="D35" s="28">
        <v>3267</v>
      </c>
      <c r="E35" s="28">
        <v>4325</v>
      </c>
    </row>
    <row r="36" spans="1:5" ht="15">
      <c r="A36" s="29">
        <v>33</v>
      </c>
      <c r="B36" s="28">
        <v>118442</v>
      </c>
      <c r="C36" s="28">
        <v>143122</v>
      </c>
      <c r="D36" s="28">
        <v>3375</v>
      </c>
      <c r="E36" s="28">
        <v>4430</v>
      </c>
    </row>
    <row r="37" spans="1:5" ht="15">
      <c r="A37" s="29">
        <v>34</v>
      </c>
      <c r="B37" s="28">
        <v>124751</v>
      </c>
      <c r="C37" s="28">
        <v>150251</v>
      </c>
      <c r="D37" s="28">
        <v>3492</v>
      </c>
      <c r="E37" s="28">
        <v>4548</v>
      </c>
    </row>
    <row r="38" spans="1:5" ht="15">
      <c r="A38" s="29">
        <v>35</v>
      </c>
      <c r="B38" s="28">
        <v>131219</v>
      </c>
      <c r="C38" s="28">
        <v>157505</v>
      </c>
      <c r="D38" s="28">
        <v>3604</v>
      </c>
      <c r="E38" s="28">
        <v>4662</v>
      </c>
    </row>
    <row r="39" spans="1:5" ht="15">
      <c r="A39" s="29">
        <v>36</v>
      </c>
      <c r="B39" s="28">
        <v>137814</v>
      </c>
      <c r="C39" s="28">
        <v>164967</v>
      </c>
      <c r="D39" s="28">
        <v>3728</v>
      </c>
      <c r="E39" s="28">
        <v>4785</v>
      </c>
    </row>
    <row r="40" spans="1:5" ht="15">
      <c r="A40" s="29">
        <v>37</v>
      </c>
      <c r="B40" s="28">
        <v>145047</v>
      </c>
      <c r="C40" s="28">
        <v>173012</v>
      </c>
      <c r="D40" s="28">
        <v>3844</v>
      </c>
      <c r="E40" s="28">
        <v>4901</v>
      </c>
    </row>
    <row r="41" spans="1:5" ht="15">
      <c r="A41" s="29">
        <v>38</v>
      </c>
      <c r="B41" s="28">
        <v>135322</v>
      </c>
      <c r="C41" s="30"/>
      <c r="D41" s="30"/>
      <c r="E41" s="3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pane ySplit="3" topLeftCell="A13" activePane="bottomLeft" state="frozen"/>
      <selection pane="bottomLeft" activeCell="B24" sqref="B24"/>
    </sheetView>
  </sheetViews>
  <sheetFormatPr defaultRowHeight="12.75"/>
  <cols>
    <col min="2" max="2" width="11.85546875" customWidth="1"/>
    <col min="3" max="3" width="11.5703125" bestFit="1" customWidth="1"/>
    <col min="4" max="4" width="9.5703125" customWidth="1"/>
  </cols>
  <sheetData>
    <row r="1" spans="1:4" ht="15.75">
      <c r="A1" s="21"/>
      <c r="B1" s="22" t="s">
        <v>35</v>
      </c>
      <c r="C1" s="23"/>
      <c r="D1" s="23"/>
    </row>
    <row r="2" spans="1:4" ht="77.25" customHeight="1">
      <c r="A2" s="165" t="s">
        <v>39</v>
      </c>
      <c r="B2" s="166"/>
      <c r="C2" s="166"/>
      <c r="D2" s="166"/>
    </row>
    <row r="3" spans="1:4" ht="27.75" customHeight="1">
      <c r="A3" s="24" t="s">
        <v>6</v>
      </c>
      <c r="B3" s="24" t="s">
        <v>7</v>
      </c>
      <c r="C3" s="25" t="s">
        <v>8</v>
      </c>
      <c r="D3" s="24" t="s">
        <v>9</v>
      </c>
    </row>
    <row r="4" spans="1:4" ht="15">
      <c r="A4" s="29">
        <v>3</v>
      </c>
      <c r="B4" s="28">
        <v>25900</v>
      </c>
      <c r="C4" s="28">
        <v>33110</v>
      </c>
      <c r="D4" s="28">
        <f t="shared" ref="D4:D10" si="0">ROUNDUP((C4-B4)/6,0)</f>
        <v>1202</v>
      </c>
    </row>
    <row r="5" spans="1:4" ht="15">
      <c r="A5" s="29">
        <v>4</v>
      </c>
      <c r="B5" s="28">
        <v>27043</v>
      </c>
      <c r="C5" s="28">
        <v>34613</v>
      </c>
      <c r="D5" s="28">
        <f t="shared" si="0"/>
        <v>1262</v>
      </c>
    </row>
    <row r="6" spans="1:4" ht="15">
      <c r="A6" s="29">
        <v>5</v>
      </c>
      <c r="B6" s="28">
        <v>28665</v>
      </c>
      <c r="C6" s="28">
        <v>36292</v>
      </c>
      <c r="D6" s="28">
        <v>1271</v>
      </c>
    </row>
    <row r="7" spans="1:4" ht="15">
      <c r="A7" s="29">
        <v>6</v>
      </c>
      <c r="B7" s="28">
        <v>29881</v>
      </c>
      <c r="C7" s="28">
        <v>38154</v>
      </c>
      <c r="D7" s="28">
        <f t="shared" si="0"/>
        <v>1379</v>
      </c>
    </row>
    <row r="8" spans="1:4" ht="15">
      <c r="A8" s="29">
        <v>7</v>
      </c>
      <c r="B8" s="28">
        <v>31605</v>
      </c>
      <c r="C8" s="28">
        <v>40219</v>
      </c>
      <c r="D8" s="28">
        <f t="shared" si="0"/>
        <v>1436</v>
      </c>
    </row>
    <row r="9" spans="1:4" ht="15">
      <c r="A9" s="29">
        <v>8</v>
      </c>
      <c r="B9" s="28">
        <v>33339</v>
      </c>
      <c r="C9" s="28">
        <v>42291</v>
      </c>
      <c r="D9" s="28">
        <f t="shared" si="0"/>
        <v>1492</v>
      </c>
    </row>
    <row r="10" spans="1:4" ht="15">
      <c r="A10" s="29">
        <v>9</v>
      </c>
      <c r="B10" s="28">
        <v>35244</v>
      </c>
      <c r="C10" s="28">
        <v>44542</v>
      </c>
      <c r="D10" s="28">
        <f t="shared" si="0"/>
        <v>1550</v>
      </c>
    </row>
    <row r="11" spans="1:4" ht="15">
      <c r="A11" s="29">
        <v>10</v>
      </c>
      <c r="B11" s="28">
        <v>37143</v>
      </c>
      <c r="C11" s="28">
        <v>47014</v>
      </c>
      <c r="D11" s="28">
        <v>1645</v>
      </c>
    </row>
    <row r="12" spans="1:4" ht="15">
      <c r="A12" s="29">
        <v>11</v>
      </c>
      <c r="B12" s="28">
        <v>39396</v>
      </c>
      <c r="C12" s="28">
        <v>49623</v>
      </c>
      <c r="D12" s="28">
        <f t="shared" ref="D12:D30" si="1">ROUNDUP((C12-B12)/6,0)</f>
        <v>1705</v>
      </c>
    </row>
    <row r="13" spans="1:4" ht="15">
      <c r="A13" s="29">
        <v>12</v>
      </c>
      <c r="B13" s="28">
        <v>41475</v>
      </c>
      <c r="C13" s="28">
        <v>52226</v>
      </c>
      <c r="D13" s="28">
        <f t="shared" si="1"/>
        <v>1792</v>
      </c>
    </row>
    <row r="14" spans="1:4" ht="15">
      <c r="A14" s="29">
        <v>13</v>
      </c>
      <c r="B14" s="28">
        <v>43888</v>
      </c>
      <c r="C14" s="28">
        <v>55128</v>
      </c>
      <c r="D14" s="28">
        <v>1873</v>
      </c>
    </row>
    <row r="15" spans="1:4" ht="15">
      <c r="A15" s="29">
        <v>14</v>
      </c>
      <c r="B15" s="28">
        <v>46495</v>
      </c>
      <c r="C15" s="28">
        <v>58160</v>
      </c>
      <c r="D15" s="28">
        <v>1944</v>
      </c>
    </row>
    <row r="16" spans="1:4" ht="15">
      <c r="A16" s="29">
        <v>15</v>
      </c>
      <c r="B16" s="28">
        <v>49083</v>
      </c>
      <c r="C16" s="28">
        <v>61300</v>
      </c>
      <c r="D16" s="28">
        <v>2036</v>
      </c>
    </row>
    <row r="17" spans="1:4" ht="15">
      <c r="A17" s="29">
        <v>16</v>
      </c>
      <c r="B17" s="28">
        <v>51849</v>
      </c>
      <c r="C17" s="28">
        <v>64570</v>
      </c>
      <c r="D17" s="28">
        <v>2120</v>
      </c>
    </row>
    <row r="18" spans="1:4" ht="15">
      <c r="A18" s="29">
        <v>17</v>
      </c>
      <c r="B18" s="28">
        <v>54791</v>
      </c>
      <c r="C18" s="28">
        <v>68131</v>
      </c>
      <c r="D18" s="28">
        <v>2223</v>
      </c>
    </row>
    <row r="19" spans="1:4" ht="15">
      <c r="A19" s="29">
        <v>18</v>
      </c>
      <c r="B19" s="28">
        <v>55082</v>
      </c>
      <c r="C19" s="28">
        <v>68351</v>
      </c>
      <c r="D19" s="28">
        <f t="shared" si="1"/>
        <v>2212</v>
      </c>
    </row>
    <row r="20" spans="1:4" ht="15">
      <c r="A20" s="29">
        <v>19</v>
      </c>
      <c r="B20" s="28">
        <v>58036</v>
      </c>
      <c r="C20" s="28">
        <v>71905</v>
      </c>
      <c r="D20" s="28">
        <f t="shared" si="1"/>
        <v>2312</v>
      </c>
    </row>
    <row r="21" spans="1:4" ht="15">
      <c r="A21" s="29">
        <v>20</v>
      </c>
      <c r="B21" s="28">
        <v>60994</v>
      </c>
      <c r="C21" s="28">
        <v>75511</v>
      </c>
      <c r="D21" s="28">
        <f t="shared" si="1"/>
        <v>2420</v>
      </c>
    </row>
    <row r="22" spans="1:4" ht="15">
      <c r="A22" s="29">
        <v>21</v>
      </c>
      <c r="B22" s="28">
        <v>64284</v>
      </c>
      <c r="C22" s="28">
        <v>79412</v>
      </c>
      <c r="D22" s="28">
        <v>2521</v>
      </c>
    </row>
    <row r="23" spans="1:4" ht="15">
      <c r="A23" s="29">
        <v>22</v>
      </c>
      <c r="B23" s="28">
        <v>67739</v>
      </c>
      <c r="C23" s="28">
        <v>83583</v>
      </c>
      <c r="D23" s="28">
        <f t="shared" si="1"/>
        <v>2641</v>
      </c>
    </row>
    <row r="24" spans="1:4" ht="15">
      <c r="A24" s="29">
        <v>23</v>
      </c>
      <c r="B24" s="28">
        <v>71211</v>
      </c>
      <c r="C24" s="28">
        <v>88971</v>
      </c>
      <c r="D24" s="28">
        <f t="shared" si="1"/>
        <v>2960</v>
      </c>
    </row>
    <row r="25" spans="1:4" ht="15">
      <c r="A25" s="27" t="s">
        <v>17</v>
      </c>
      <c r="B25" s="28">
        <v>76863</v>
      </c>
      <c r="C25" s="28">
        <v>97157</v>
      </c>
      <c r="D25" s="28">
        <v>3382</v>
      </c>
    </row>
    <row r="26" spans="1:4" ht="15">
      <c r="A26" s="27" t="s">
        <v>18</v>
      </c>
      <c r="B26" s="28">
        <v>85244</v>
      </c>
      <c r="C26" s="28">
        <v>107751</v>
      </c>
      <c r="D26" s="28">
        <v>3751</v>
      </c>
    </row>
    <row r="27" spans="1:4" ht="15">
      <c r="A27" s="27" t="s">
        <v>19</v>
      </c>
      <c r="B27" s="28">
        <v>94609</v>
      </c>
      <c r="C27" s="28">
        <v>119555</v>
      </c>
      <c r="D27" s="28">
        <f t="shared" si="1"/>
        <v>4158</v>
      </c>
    </row>
    <row r="28" spans="1:4" ht="15">
      <c r="A28" s="27" t="s">
        <v>20</v>
      </c>
      <c r="B28" s="28">
        <v>104640</v>
      </c>
      <c r="C28" s="28">
        <v>132054</v>
      </c>
      <c r="D28" s="28">
        <f t="shared" si="1"/>
        <v>4569</v>
      </c>
    </row>
    <row r="29" spans="1:4" ht="15">
      <c r="A29" s="27" t="s">
        <v>21</v>
      </c>
      <c r="B29" s="28">
        <v>116189</v>
      </c>
      <c r="C29" s="28">
        <v>146795</v>
      </c>
      <c r="D29" s="28">
        <f t="shared" si="1"/>
        <v>5101</v>
      </c>
    </row>
    <row r="30" spans="1:4" ht="15">
      <c r="A30" s="27" t="s">
        <v>22</v>
      </c>
      <c r="B30" s="28">
        <v>128643</v>
      </c>
      <c r="C30" s="28">
        <v>161809</v>
      </c>
      <c r="D30" s="28">
        <f t="shared" si="1"/>
        <v>5528</v>
      </c>
    </row>
    <row r="31" spans="1:4" ht="15">
      <c r="A31" s="27" t="s">
        <v>23</v>
      </c>
      <c r="B31" s="28">
        <v>141800</v>
      </c>
      <c r="C31" s="28">
        <v>175618</v>
      </c>
      <c r="D31" s="28">
        <v>5636</v>
      </c>
    </row>
    <row r="32" spans="1:4" ht="15">
      <c r="A32" s="27" t="s">
        <v>24</v>
      </c>
      <c r="B32" s="28">
        <v>119558</v>
      </c>
      <c r="C32" s="28"/>
      <c r="D32" s="28"/>
    </row>
  </sheetData>
  <mergeCells count="1">
    <mergeCell ref="A2:D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workbookViewId="0">
      <pane ySplit="3" topLeftCell="A4" activePane="bottomLeft" state="frozen"/>
      <selection pane="bottomLeft" activeCell="D4" sqref="D4"/>
    </sheetView>
  </sheetViews>
  <sheetFormatPr defaultRowHeight="12.75"/>
  <cols>
    <col min="2" max="2" width="11.85546875" customWidth="1"/>
    <col min="3" max="3" width="11.5703125" bestFit="1" customWidth="1"/>
  </cols>
  <sheetData>
    <row r="1" spans="1:4" ht="15.75">
      <c r="A1" s="21"/>
      <c r="B1" s="22" t="s">
        <v>34</v>
      </c>
      <c r="C1" s="23"/>
      <c r="D1" s="23"/>
    </row>
    <row r="2" spans="1:4" ht="80.25" customHeight="1">
      <c r="A2" s="165" t="s">
        <v>39</v>
      </c>
      <c r="B2" s="166"/>
      <c r="C2" s="166"/>
      <c r="D2" s="166"/>
    </row>
    <row r="3" spans="1:4" ht="27.75" customHeight="1">
      <c r="A3" s="24" t="s">
        <v>6</v>
      </c>
      <c r="B3" s="24" t="s">
        <v>7</v>
      </c>
      <c r="C3" s="25" t="s">
        <v>8</v>
      </c>
      <c r="D3" s="24" t="s">
        <v>9</v>
      </c>
    </row>
    <row r="4" spans="1:4" ht="15">
      <c r="A4" s="29">
        <v>3</v>
      </c>
      <c r="B4" s="28">
        <v>24894</v>
      </c>
      <c r="C4" s="28">
        <v>31824</v>
      </c>
      <c r="D4" s="28">
        <f>ROUNDUP((C4-B4)/6,0)</f>
        <v>1155</v>
      </c>
    </row>
    <row r="5" spans="1:4" ht="15">
      <c r="A5" s="29">
        <v>4</v>
      </c>
      <c r="B5" s="28">
        <v>25993</v>
      </c>
      <c r="C5" s="28">
        <v>33269</v>
      </c>
      <c r="D5" s="28">
        <f t="shared" ref="D5:D31" si="0">ROUNDUP((C5-B5)/6,0)</f>
        <v>1213</v>
      </c>
    </row>
    <row r="6" spans="1:4" ht="15">
      <c r="A6" s="29">
        <v>5</v>
      </c>
      <c r="B6" s="28">
        <v>27552</v>
      </c>
      <c r="C6" s="28">
        <v>34883</v>
      </c>
      <c r="D6" s="28">
        <f t="shared" si="0"/>
        <v>1222</v>
      </c>
    </row>
    <row r="7" spans="1:4" ht="15">
      <c r="A7" s="29">
        <v>6</v>
      </c>
      <c r="B7" s="28">
        <v>28721</v>
      </c>
      <c r="C7" s="28">
        <v>36672</v>
      </c>
      <c r="D7" s="28">
        <f t="shared" si="0"/>
        <v>1326</v>
      </c>
    </row>
    <row r="8" spans="1:4" ht="15">
      <c r="A8" s="29">
        <v>7</v>
      </c>
      <c r="B8" s="28">
        <v>30378</v>
      </c>
      <c r="C8" s="28">
        <v>38657</v>
      </c>
      <c r="D8" s="28">
        <f t="shared" si="0"/>
        <v>1380</v>
      </c>
    </row>
    <row r="9" spans="1:4" ht="15">
      <c r="A9" s="29">
        <v>8</v>
      </c>
      <c r="B9" s="28">
        <v>32044</v>
      </c>
      <c r="C9" s="28">
        <v>40649</v>
      </c>
      <c r="D9" s="28">
        <f t="shared" si="0"/>
        <v>1435</v>
      </c>
    </row>
    <row r="10" spans="1:4" ht="15">
      <c r="A10" s="29">
        <v>9</v>
      </c>
      <c r="B10" s="28">
        <v>33875</v>
      </c>
      <c r="C10" s="28">
        <v>42812</v>
      </c>
      <c r="D10" s="28">
        <f t="shared" si="0"/>
        <v>1490</v>
      </c>
    </row>
    <row r="11" spans="1:4" ht="15">
      <c r="A11" s="29">
        <v>10</v>
      </c>
      <c r="B11" s="28">
        <v>35701</v>
      </c>
      <c r="C11" s="28">
        <v>45188</v>
      </c>
      <c r="D11" s="28">
        <f t="shared" si="0"/>
        <v>1582</v>
      </c>
    </row>
    <row r="12" spans="1:4" ht="15">
      <c r="A12" s="29">
        <v>11</v>
      </c>
      <c r="B12" s="28">
        <v>37866</v>
      </c>
      <c r="C12" s="28">
        <v>47696</v>
      </c>
      <c r="D12" s="28">
        <f t="shared" si="0"/>
        <v>1639</v>
      </c>
    </row>
    <row r="13" spans="1:4" ht="15">
      <c r="A13" s="29">
        <v>12</v>
      </c>
      <c r="B13" s="28">
        <v>39864</v>
      </c>
      <c r="C13" s="28">
        <v>50198</v>
      </c>
      <c r="D13" s="28">
        <f t="shared" si="0"/>
        <v>1723</v>
      </c>
    </row>
    <row r="14" spans="1:4" ht="15">
      <c r="A14" s="29">
        <v>13</v>
      </c>
      <c r="B14" s="28">
        <v>42184</v>
      </c>
      <c r="C14" s="28">
        <v>52987</v>
      </c>
      <c r="D14" s="28">
        <f t="shared" si="0"/>
        <v>1801</v>
      </c>
    </row>
    <row r="15" spans="1:4" ht="15">
      <c r="A15" s="29">
        <v>14</v>
      </c>
      <c r="B15" s="28">
        <v>44690</v>
      </c>
      <c r="C15" s="28">
        <v>55902</v>
      </c>
      <c r="D15" s="28">
        <f t="shared" si="0"/>
        <v>1869</v>
      </c>
    </row>
    <row r="16" spans="1:4" ht="15">
      <c r="A16" s="29">
        <v>15</v>
      </c>
      <c r="B16" s="28">
        <v>47177</v>
      </c>
      <c r="C16" s="28">
        <v>58920</v>
      </c>
      <c r="D16" s="28">
        <f t="shared" si="0"/>
        <v>1958</v>
      </c>
    </row>
    <row r="17" spans="1:4" ht="15">
      <c r="A17" s="29">
        <v>16</v>
      </c>
      <c r="B17" s="28">
        <v>49836</v>
      </c>
      <c r="C17" s="28">
        <v>62063</v>
      </c>
      <c r="D17" s="28">
        <f t="shared" si="0"/>
        <v>2038</v>
      </c>
    </row>
    <row r="18" spans="1:4" ht="15">
      <c r="A18" s="29">
        <v>17</v>
      </c>
      <c r="B18" s="28">
        <v>52663</v>
      </c>
      <c r="C18" s="28">
        <v>65485</v>
      </c>
      <c r="D18" s="28">
        <f t="shared" si="0"/>
        <v>2137</v>
      </c>
    </row>
    <row r="19" spans="1:4" ht="15">
      <c r="A19" s="29">
        <v>18</v>
      </c>
      <c r="B19" s="28">
        <v>52943</v>
      </c>
      <c r="C19" s="28">
        <v>65697</v>
      </c>
      <c r="D19" s="28">
        <f t="shared" si="0"/>
        <v>2126</v>
      </c>
    </row>
    <row r="20" spans="1:4" ht="15">
      <c r="A20" s="29">
        <v>19</v>
      </c>
      <c r="B20" s="28">
        <v>55782</v>
      </c>
      <c r="C20" s="28">
        <v>69113</v>
      </c>
      <c r="D20" s="28">
        <f t="shared" si="0"/>
        <v>2222</v>
      </c>
    </row>
    <row r="21" spans="1:4" ht="15">
      <c r="A21" s="29">
        <v>20</v>
      </c>
      <c r="B21" s="28">
        <v>58626</v>
      </c>
      <c r="C21" s="28">
        <v>72579</v>
      </c>
      <c r="D21" s="28">
        <f t="shared" si="0"/>
        <v>2326</v>
      </c>
    </row>
    <row r="22" spans="1:4" ht="15">
      <c r="A22" s="29">
        <v>21</v>
      </c>
      <c r="B22" s="28">
        <v>61788</v>
      </c>
      <c r="C22" s="28">
        <v>76328</v>
      </c>
      <c r="D22" s="28">
        <f t="shared" si="0"/>
        <v>2424</v>
      </c>
    </row>
    <row r="23" spans="1:4" ht="15">
      <c r="A23" s="29">
        <v>22</v>
      </c>
      <c r="B23" s="28">
        <v>65109</v>
      </c>
      <c r="C23" s="28">
        <v>80337</v>
      </c>
      <c r="D23" s="28">
        <f t="shared" si="0"/>
        <v>2538</v>
      </c>
    </row>
    <row r="24" spans="1:4" ht="15">
      <c r="A24" s="29">
        <v>23</v>
      </c>
      <c r="B24" s="28">
        <v>68446</v>
      </c>
      <c r="C24" s="28">
        <v>85516</v>
      </c>
      <c r="D24" s="28">
        <f t="shared" si="0"/>
        <v>2845</v>
      </c>
    </row>
    <row r="25" spans="1:4" ht="15">
      <c r="A25" s="27" t="s">
        <v>17</v>
      </c>
      <c r="B25" s="28">
        <v>73878</v>
      </c>
      <c r="C25" s="28">
        <v>93384</v>
      </c>
      <c r="D25" s="28">
        <f t="shared" si="0"/>
        <v>3251</v>
      </c>
    </row>
    <row r="26" spans="1:4" ht="15">
      <c r="A26" s="27" t="s">
        <v>18</v>
      </c>
      <c r="B26" s="28">
        <v>81934</v>
      </c>
      <c r="C26" s="28">
        <v>103567</v>
      </c>
      <c r="D26" s="28">
        <f>ROUNDUP((C26-B26)/6,0)</f>
        <v>3606</v>
      </c>
    </row>
    <row r="27" spans="1:4" ht="15">
      <c r="A27" s="27" t="s">
        <v>19</v>
      </c>
      <c r="B27" s="28">
        <v>90935</v>
      </c>
      <c r="C27" s="28">
        <v>114913</v>
      </c>
      <c r="D27" s="28">
        <f t="shared" si="0"/>
        <v>3997</v>
      </c>
    </row>
    <row r="28" spans="1:4" ht="15">
      <c r="A28" s="27" t="s">
        <v>20</v>
      </c>
      <c r="B28" s="28">
        <v>100577</v>
      </c>
      <c r="C28" s="28">
        <v>126926</v>
      </c>
      <c r="D28" s="28">
        <f t="shared" si="0"/>
        <v>4392</v>
      </c>
    </row>
    <row r="29" spans="1:4" ht="15">
      <c r="A29" s="27" t="s">
        <v>21</v>
      </c>
      <c r="B29" s="28">
        <v>111677</v>
      </c>
      <c r="C29" s="28">
        <v>141095</v>
      </c>
      <c r="D29" s="28">
        <f t="shared" si="0"/>
        <v>4903</v>
      </c>
    </row>
    <row r="30" spans="1:4" ht="15">
      <c r="A30" s="27" t="s">
        <v>22</v>
      </c>
      <c r="B30" s="28">
        <v>123648</v>
      </c>
      <c r="C30" s="28">
        <v>155526</v>
      </c>
      <c r="D30" s="28">
        <f t="shared" si="0"/>
        <v>5313</v>
      </c>
    </row>
    <row r="31" spans="1:4" ht="15">
      <c r="A31" s="27" t="s">
        <v>23</v>
      </c>
      <c r="B31" s="28">
        <v>136294</v>
      </c>
      <c r="C31" s="28">
        <v>168799</v>
      </c>
      <c r="D31" s="28">
        <f t="shared" si="0"/>
        <v>5418</v>
      </c>
    </row>
    <row r="32" spans="1:4" ht="15">
      <c r="A32" s="27" t="s">
        <v>24</v>
      </c>
      <c r="B32" s="28">
        <v>114915</v>
      </c>
      <c r="C32" s="28"/>
      <c r="D32" s="28"/>
    </row>
  </sheetData>
  <mergeCells count="1">
    <mergeCell ref="A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Legal Traineeships</vt:lpstr>
      <vt:lpstr>PEF Calculation</vt:lpstr>
      <vt:lpstr>MC Calculation</vt:lpstr>
      <vt:lpstr>PS&amp;T April 2018</vt:lpstr>
      <vt:lpstr>MC April 2018</vt:lpstr>
      <vt:lpstr>PS&amp;T April 2017 Schedule</vt:lpstr>
      <vt:lpstr>PS&amp;T April 2016 RETRO</vt:lpstr>
      <vt:lpstr>MC April 2017 Schedule</vt:lpstr>
      <vt:lpstr>MC April 2016 RETRO</vt:lpstr>
      <vt:lpstr>'Legal Traineeships'!Print_Titles</vt:lpstr>
    </vt:vector>
  </TitlesOfParts>
  <Company>NYS 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dc:creator>
  <cp:lastModifiedBy>Mason, Christine</cp:lastModifiedBy>
  <cp:lastPrinted>2018-05-03T19:37:23Z</cp:lastPrinted>
  <dcterms:created xsi:type="dcterms:W3CDTF">2004-04-01T17:15:20Z</dcterms:created>
  <dcterms:modified xsi:type="dcterms:W3CDTF">2018-05-04T16:14:47Z</dcterms:modified>
</cp:coreProperties>
</file>